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P:\monbureau\2026-2027 RENTREE\"/>
    </mc:Choice>
  </mc:AlternateContent>
  <xr:revisionPtr revIDLastSave="0" documentId="13_ncr:1_{84500E9F-E154-4DB9-84F3-E96596AB2D6B}" xr6:coauthVersionLast="47" xr6:coauthVersionMax="47" xr10:uidLastSave="{00000000-0000-0000-0000-000000000000}"/>
  <bookViews>
    <workbookView xWindow="2460" yWindow="0" windowWidth="26340" windowHeight="15615" xr2:uid="{00000000-000D-0000-FFFF-FFFF00000000}"/>
  </bookViews>
  <sheets>
    <sheet name="CPES - SPI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9" roundtripDataChecksum="+5g6a53Li+5TaKcMhtCgTxVxcUsY2SMzkz4K6GyCNT0="/>
    </ext>
  </extLst>
</workbook>
</file>

<file path=xl/calcChain.xml><?xml version="1.0" encoding="utf-8"?>
<calcChain xmlns="http://schemas.openxmlformats.org/spreadsheetml/2006/main">
  <c r="D53" i="9" l="1"/>
  <c r="D79" i="9"/>
  <c r="L126" i="9"/>
  <c r="L123" i="9"/>
  <c r="I127" i="9"/>
  <c r="G127" i="9"/>
  <c r="E127" i="9"/>
  <c r="I154" i="9" l="1"/>
  <c r="G154" i="9"/>
  <c r="G155" i="9" s="1"/>
  <c r="E154" i="9"/>
  <c r="E155" i="9" s="1"/>
  <c r="D154" i="9"/>
  <c r="L153" i="9"/>
  <c r="K153" i="9"/>
  <c r="L140" i="9"/>
  <c r="K140" i="9"/>
  <c r="K137" i="9"/>
  <c r="L137" i="9"/>
  <c r="K136" i="9"/>
  <c r="L136" i="9"/>
  <c r="L135" i="9" l="1"/>
  <c r="K135" i="9"/>
  <c r="L133" i="9"/>
  <c r="K133" i="9"/>
  <c r="D127" i="9"/>
  <c r="I104" i="9"/>
  <c r="G104" i="9"/>
  <c r="E104" i="9"/>
  <c r="D104" i="9"/>
  <c r="L97" i="9"/>
  <c r="K97" i="9"/>
  <c r="L94" i="9"/>
  <c r="K94" i="9"/>
  <c r="L93" i="9"/>
  <c r="K93" i="9"/>
  <c r="L103" i="9"/>
  <c r="K103" i="9"/>
  <c r="L102" i="9"/>
  <c r="K102" i="9"/>
  <c r="L101" i="9"/>
  <c r="K101" i="9"/>
  <c r="L100" i="9"/>
  <c r="K100" i="9"/>
  <c r="L98" i="9"/>
  <c r="K98" i="9"/>
  <c r="L96" i="9"/>
  <c r="K96" i="9"/>
  <c r="L89" i="9"/>
  <c r="K89" i="9"/>
  <c r="L87" i="9"/>
  <c r="K87" i="9"/>
  <c r="I79" i="9"/>
  <c r="G79" i="9"/>
  <c r="E79" i="9"/>
  <c r="L78" i="9"/>
  <c r="K78" i="9"/>
  <c r="L77" i="9"/>
  <c r="K77" i="9"/>
  <c r="L76" i="9"/>
  <c r="K76" i="9"/>
  <c r="L75" i="9"/>
  <c r="K75" i="9"/>
  <c r="L73" i="9"/>
  <c r="K73" i="9"/>
  <c r="L72" i="9"/>
  <c r="K72" i="9"/>
  <c r="L70" i="9"/>
  <c r="K70" i="9"/>
  <c r="L69" i="9"/>
  <c r="K69" i="9"/>
  <c r="L67" i="9"/>
  <c r="K67" i="9"/>
  <c r="L65" i="9"/>
  <c r="K65" i="9"/>
  <c r="L63" i="9"/>
  <c r="K63" i="9"/>
  <c r="I53" i="9"/>
  <c r="G53" i="9"/>
  <c r="E53" i="9"/>
  <c r="L52" i="9"/>
  <c r="L51" i="9"/>
  <c r="L50" i="9"/>
  <c r="K52" i="9"/>
  <c r="K51" i="9"/>
  <c r="K50" i="9"/>
  <c r="L43" i="9"/>
  <c r="K43" i="9"/>
  <c r="L49" i="9"/>
  <c r="K49" i="9"/>
  <c r="L47" i="9"/>
  <c r="K47" i="9"/>
  <c r="L46" i="9"/>
  <c r="K46" i="9"/>
  <c r="L44" i="9"/>
  <c r="K44" i="9"/>
  <c r="L41" i="9"/>
  <c r="K41" i="9"/>
  <c r="L39" i="9"/>
  <c r="K39" i="9"/>
  <c r="L38" i="9"/>
  <c r="K38" i="9"/>
  <c r="L36" i="9"/>
  <c r="K36" i="9"/>
  <c r="L34" i="9"/>
  <c r="K34" i="9"/>
  <c r="I29" i="9"/>
  <c r="G29" i="9"/>
  <c r="E29" i="9"/>
  <c r="K28" i="9"/>
  <c r="L28" i="9"/>
  <c r="D29" i="9"/>
  <c r="L26" i="9"/>
  <c r="K26" i="9"/>
  <c r="L25" i="9"/>
  <c r="L22" i="9"/>
  <c r="K22" i="9"/>
  <c r="K25" i="9"/>
  <c r="L24" i="9"/>
  <c r="K24" i="9"/>
  <c r="L20" i="9"/>
  <c r="K20" i="9"/>
  <c r="L13" i="9"/>
  <c r="K13" i="9"/>
  <c r="K126" i="9"/>
  <c r="L125" i="9"/>
  <c r="K125" i="9"/>
  <c r="L124" i="9"/>
  <c r="K124" i="9"/>
  <c r="K123" i="9"/>
  <c r="L121" i="9"/>
  <c r="K121" i="9"/>
  <c r="L120" i="9"/>
  <c r="K120" i="9"/>
  <c r="L118" i="9"/>
  <c r="K118" i="9"/>
  <c r="L116" i="9"/>
  <c r="K116" i="9"/>
  <c r="L114" i="9"/>
  <c r="K114" i="9"/>
  <c r="L112" i="9"/>
  <c r="K112" i="9"/>
  <c r="K18" i="9"/>
  <c r="L18" i="9"/>
  <c r="L17" i="9"/>
  <c r="L15" i="9"/>
  <c r="L12" i="9"/>
  <c r="L10" i="9"/>
  <c r="K127" i="9" l="1"/>
  <c r="L127" i="9"/>
  <c r="D105" i="9"/>
  <c r="I105" i="9"/>
  <c r="E105" i="9"/>
  <c r="G105" i="9"/>
  <c r="E54" i="9"/>
  <c r="G54" i="9"/>
  <c r="D54" i="9"/>
  <c r="I54" i="9"/>
  <c r="L53" i="9"/>
  <c r="K53" i="9"/>
  <c r="L29" i="9"/>
  <c r="L54" i="9" l="1"/>
  <c r="L151" i="9"/>
  <c r="K151" i="9"/>
  <c r="L149" i="9"/>
  <c r="K149" i="9"/>
  <c r="L139" i="9"/>
  <c r="K139" i="9"/>
  <c r="L91" i="9"/>
  <c r="K91" i="9"/>
  <c r="L61" i="9"/>
  <c r="L79" i="9" s="1"/>
  <c r="K61" i="9"/>
  <c r="K79" i="9" s="1"/>
  <c r="K17" i="9"/>
  <c r="K15" i="9"/>
  <c r="K12" i="9"/>
  <c r="L146" i="9"/>
  <c r="K146" i="9"/>
  <c r="L144" i="9"/>
  <c r="K144" i="9"/>
  <c r="L142" i="9"/>
  <c r="K142" i="9"/>
  <c r="L85" i="9"/>
  <c r="K85" i="9"/>
  <c r="K10" i="9"/>
  <c r="L154" i="9" l="1"/>
  <c r="L155" i="9" s="1"/>
  <c r="L104" i="9"/>
  <c r="L105" i="9" s="1"/>
  <c r="K104" i="9"/>
  <c r="K105" i="9" s="1"/>
  <c r="K29" i="9"/>
  <c r="K54" i="9" s="1"/>
  <c r="G157" i="9"/>
  <c r="K154" i="9"/>
  <c r="D155" i="9"/>
  <c r="D157" i="9" s="1"/>
  <c r="E157" i="9"/>
  <c r="I155" i="9"/>
  <c r="I157" i="9" s="1"/>
  <c r="L157" i="9" l="1"/>
  <c r="K155" i="9"/>
  <c r="K157" i="9" l="1"/>
</calcChain>
</file>

<file path=xl/sharedStrings.xml><?xml version="1.0" encoding="utf-8"?>
<sst xmlns="http://schemas.openxmlformats.org/spreadsheetml/2006/main" count="794" uniqueCount="294">
  <si>
    <t>Année universitaire :</t>
  </si>
  <si>
    <t>2026-2027</t>
  </si>
  <si>
    <t>N° FICHE RNCP :</t>
  </si>
  <si>
    <t xml:space="preserve">Régime de la formation : </t>
  </si>
  <si>
    <t>Mixte (public d’alternants et de non-alternants)</t>
  </si>
  <si>
    <t>ECTS = 60/an</t>
  </si>
  <si>
    <t>SEMESTRE 1</t>
  </si>
  <si>
    <t>CM</t>
  </si>
  <si>
    <t>Nbre de
 groupes</t>
  </si>
  <si>
    <t>TD</t>
  </si>
  <si>
    <t>TP</t>
  </si>
  <si>
    <t>Nbre de 
groupes</t>
  </si>
  <si>
    <t>Total
Volume horaire/ étudiant</t>
  </si>
  <si>
    <t>Total 
HETD</t>
  </si>
  <si>
    <t>Eléments mutualisés</t>
  </si>
  <si>
    <t>SEMESTRE 2</t>
  </si>
  <si>
    <t>SEMESTRE 3</t>
  </si>
  <si>
    <t xml:space="preserve"> </t>
  </si>
  <si>
    <t>SEMESTRE 5</t>
  </si>
  <si>
    <t>SEMESTRE 6</t>
  </si>
  <si>
    <t>Total semestre 1</t>
  </si>
  <si>
    <t>Total semestre 2</t>
  </si>
  <si>
    <t>Total semestre 4</t>
  </si>
  <si>
    <t>Total semestre 3</t>
  </si>
  <si>
    <t>Total semestre 6</t>
  </si>
  <si>
    <t>Total semestre 5</t>
  </si>
  <si>
    <t>Initial</t>
  </si>
  <si>
    <t>Licence 1 - Sciences Pour L'Ingénieur</t>
  </si>
  <si>
    <t>Licence 2 - Sciences Pour L'Ingénieur</t>
  </si>
  <si>
    <t>Licence 3 - Sciences Pour L'Ingénieur</t>
  </si>
  <si>
    <t xml:space="preserve">SEMESTRE 4 </t>
  </si>
  <si>
    <t xml:space="preserve">Applications des sciences 6 : ISN  </t>
  </si>
  <si>
    <t>Projet 6</t>
  </si>
  <si>
    <t>Régime Général - session 1</t>
  </si>
  <si>
    <t>Régime spécial - session 1</t>
  </si>
  <si>
    <t>Contrôle Continu - Nature de l'épreuve</t>
  </si>
  <si>
    <t>Contrôle Terminal - Nature de l'épreuve</t>
  </si>
  <si>
    <t>Ecrit 1</t>
  </si>
  <si>
    <t>Ecrit 2</t>
  </si>
  <si>
    <t>Oral 1</t>
  </si>
  <si>
    <t>Oral 2</t>
  </si>
  <si>
    <t>TP1</t>
  </si>
  <si>
    <t>TP2</t>
  </si>
  <si>
    <t xml:space="preserve">Oral 1 </t>
  </si>
  <si>
    <t>Coef</t>
  </si>
  <si>
    <t>Durée</t>
  </si>
  <si>
    <t>Ecrit</t>
  </si>
  <si>
    <t>Oral</t>
  </si>
  <si>
    <t>Seconde Chance - Régime Général et Régime Spécial</t>
  </si>
  <si>
    <t>Contrôle terminal - Nature de l'épreuve</t>
  </si>
  <si>
    <t>Projet Professionnel Etudiant 3 -stage milieu prof.</t>
  </si>
  <si>
    <t>UE65-S'EXPRIMER ET COMMUNIQUER A L'ORAL, A L'ECRIT, ET DANS AU MOINS UNE LANGUE ETRANGERE</t>
  </si>
  <si>
    <t>UE63-AGIR EN RESPONSABILITE AU SEIN D'UNE ORGANISATION PROFESSIONNELLE</t>
  </si>
  <si>
    <t>Techniques de l'ingénieur 6 : ENR</t>
  </si>
  <si>
    <t>Techniques de l'ingénieur 6 : ISN</t>
  </si>
  <si>
    <t>UE46-EXPLOITER ET MAINTENIR EN CONDITION OPERATIONNELLE DES OUVRAGES PRODUITS TECHNOLOGIQUES OU DES INSTALLATIONS INDUSTRIELLES</t>
  </si>
  <si>
    <t>UE67-CONDUIRE ORGANISER ET REALISER LES INTERVENTIONS TECHNIQUES DE CONSTRUCTION D'OUVRAGES OU D'INTEGRATION DE SYSTEMES</t>
  </si>
  <si>
    <t xml:space="preserve">SPI (ENR-SI6042 ou ISN-SI607) - Liste à choix 1/2 </t>
  </si>
  <si>
    <t>UE64-1-CONTRIBUER AUX ETUDES DE PROJETS DE CONSTRUCTION OU DE CONCEPTION PRODUIT OU D'INDUSTRIALISATION</t>
  </si>
  <si>
    <t>UE64-2-CONTRIBUER AUX ETUDES DE PROJETS DE CONSTRUCTION OU DE CONCEPTION PRODUIT OU D'INDUSTRIALISATION</t>
  </si>
  <si>
    <t>UE12-EXPLOITER DES DONNEES A DES FINS D'ANALYSE</t>
  </si>
  <si>
    <t xml:space="preserve">RNCP </t>
  </si>
  <si>
    <t>Traitement numérique du signal</t>
  </si>
  <si>
    <t>Actualités et lectures</t>
  </si>
  <si>
    <t>L1 SPI</t>
  </si>
  <si>
    <t>UE13-S'EXPRIMER ET COMMUNIQUER A L'ORAL A L'ECRIT ET DANS AU MOINS UNE LANGUE ETRANGERE</t>
  </si>
  <si>
    <t>Anglais et conférences universitaires</t>
  </si>
  <si>
    <t>Tutorat université</t>
  </si>
  <si>
    <t>Philosophie de  l'économie</t>
  </si>
  <si>
    <t>Asservissements ou Energie électrique 2</t>
  </si>
  <si>
    <t>Systèmes mirco et architecture des  ordinateurs ou circuits électriques  3</t>
  </si>
  <si>
    <t>Mathématiques</t>
  </si>
  <si>
    <t>Lycée Lislet Geoffroy</t>
  </si>
  <si>
    <t>Physique (transfert énergétique2)</t>
  </si>
  <si>
    <t>Méthodologie et argumentation</t>
  </si>
  <si>
    <t>Khôlles</t>
  </si>
  <si>
    <t>UE14-SE POSITIONNER VIS-À-VIS D'UN CHAMP PROFESSIONNEL</t>
  </si>
  <si>
    <t>Tutorat professionnel</t>
  </si>
  <si>
    <t>UE15-AGIR EN RESPONSABILITE AU SEIN D'UNE ORGANISATION PROFESSIONNELLE</t>
  </si>
  <si>
    <t>Education physique et sportive</t>
  </si>
  <si>
    <t>Atelier "Soft skills"</t>
  </si>
  <si>
    <t>UE19-METTRE EN OEUVRE DE METHODES ET DES OUTILS DU CHAMP DISCIPLINAIRE</t>
  </si>
  <si>
    <t>UE16-APPREHENDER LE FONCTIONNEMENT DE L'ECONOMIE DANS DES CONTEXTES VARIES</t>
  </si>
  <si>
    <t>Principes généraux de l'économie</t>
  </si>
  <si>
    <t>UE17-IMPORTER TRAITER ET ANALYSER DES DONNEES A DE FINS STATISTIQUES</t>
  </si>
  <si>
    <t>Statistiques descriptives</t>
  </si>
  <si>
    <t>UE18-ANALYSER UN QUESTIONNEMENT EN MOBILISANT DES CONCEPTS DISCIPLINAIRES</t>
  </si>
  <si>
    <t>Controverse contemporaines de la philosophie et de la science politique 1</t>
  </si>
  <si>
    <t>Ingénierie de projet pour la physique</t>
  </si>
  <si>
    <t>Tutorat</t>
  </si>
  <si>
    <t>UE21-UTILISER LES OUTILS NUMERIQUES DE REFERENCE</t>
  </si>
  <si>
    <t>UE22-EXPLOITER DES DONNEES A DES FINS D'ANALYSE</t>
  </si>
  <si>
    <t>UE23-S'EXPRIMER ET COMMUNIQUER A L'ORAL A L'ECRIT ET DANS AU MOINS UNE LANGUE ETRANGERE</t>
  </si>
  <si>
    <t>UE24-SE POSITIONNER VIS-À-VIS D'UN CHAMP PROFESSIONNEL</t>
  </si>
  <si>
    <t>UE26-APPREHENDER LE FONCTIONNEMENT DE L'ECONOMIE DANS DES CONTEXTES VARIES</t>
  </si>
  <si>
    <t>UE28-ANALYSER UN QUESTIONNEMENT EN MOBILISANT DES CONCEPTS DISCIPLINAIRES</t>
  </si>
  <si>
    <t>UE29-METTRE EN OEUVRE DE METHODES ET DES OUTILS DU CHAMP DISCIPLINAIRE</t>
  </si>
  <si>
    <t>Calcul numérique 1</t>
  </si>
  <si>
    <t xml:space="preserve">Anglais </t>
  </si>
  <si>
    <t>Anglais en immersion "at home"</t>
  </si>
  <si>
    <t>tutorat disciplinaire</t>
  </si>
  <si>
    <t>Tutorat universitaire</t>
  </si>
  <si>
    <t>Introduction à la sociologie politique</t>
  </si>
  <si>
    <t>Projet</t>
  </si>
  <si>
    <t>Techniques de l'ingénieur (mécanismes)</t>
  </si>
  <si>
    <t>Applications des sciences  (électonique numérique1 et mathématiques discrètes</t>
  </si>
  <si>
    <t>Physique (bases de l'électronique)</t>
  </si>
  <si>
    <t>Total CPES 1</t>
  </si>
  <si>
    <t>UE31-UTILISER LES OUTILS NUMERIQUES DE REFERENCE</t>
  </si>
  <si>
    <t>UE32-EXPLOITER DES DONNEES A DES FINS D'ANALYSE</t>
  </si>
  <si>
    <t>UE33-S'EXPRIMER ET COMMUNIQUER A L'ORAL A L'ECRIT ET DANS AU MOINS UNE LANGUE ETRANGERE</t>
  </si>
  <si>
    <t>UE34-SE POSITIONNER VIS-À-VIS D'UN CHAMP PROFESSIONNEL</t>
  </si>
  <si>
    <t>UE36-APPREHENDER LE FONCTIONNEMENT DE L'ECONOMIE DANS DES CONTEXTES VARIES</t>
  </si>
  <si>
    <t>UE38-ANALYSER UN QUESTIONNEMENT EN MOBILISANT DES CONCEPTS DISCIPLINAIRES</t>
  </si>
  <si>
    <t>UE39-METTRE EN OEUVRE DE METHODES ET DES OUTILS DU CHAMP DISCIPLINAIRE</t>
  </si>
  <si>
    <t>Anglais</t>
  </si>
  <si>
    <t>Tutorat disciplinaire</t>
  </si>
  <si>
    <t>Institutions politiques françaises</t>
  </si>
  <si>
    <t>Energie électrique 1</t>
  </si>
  <si>
    <t>Physique (intéractions électromagnétiques 1)</t>
  </si>
  <si>
    <t>UE41-UTILISER LES OUTILS NUMERIQUES DE REFERENCE</t>
  </si>
  <si>
    <t>UE42-EXPLOITER DES DONNEES A DES FINS D'ANALYSE</t>
  </si>
  <si>
    <t>UE43-S'EXPRIMER ET COMMUNIQUER A L'ORAL A L'ECRIT ET DANS AU MOINS UNE LANGUE ETRANGERE</t>
  </si>
  <si>
    <t>UE48-ANALYSER UN QUESTIONNEMENT EN MOBILISANT DES CONCEPTS DISCIPLINAIRES</t>
  </si>
  <si>
    <t>UE49-METTRE EN OEUVRE DE METHODES ET DES OUTILS DU CHAMP DISCIPLINAIRE</t>
  </si>
  <si>
    <t>Mesures, instrumentation et circuits électriques 2</t>
  </si>
  <si>
    <t>UE44-SE POSITIONNER VIS-À-VIS D'UN CHAMP PROFESSIONNEL</t>
  </si>
  <si>
    <t>Calcul numérique 2</t>
  </si>
  <si>
    <t>La société, le droit et l'Etat moderne</t>
  </si>
  <si>
    <t>Sociologie de l'environnement</t>
  </si>
  <si>
    <t>Robotique 1</t>
  </si>
  <si>
    <t>Electronique numérique 2</t>
  </si>
  <si>
    <t>Physique (transferts énergétiques 1)</t>
  </si>
  <si>
    <t xml:space="preserve">Cycle Pluridisciplinaire Etudes Supérierues 1- Sciences Pour l'Ingénieur                                                           </t>
  </si>
  <si>
    <t xml:space="preserve">Cycle Pluridisciplinaire Etudes Supérierues 3- Sciences Pour l'Ingénieur                                                           </t>
  </si>
  <si>
    <t>ST-MFA-CPES3-SI</t>
  </si>
  <si>
    <t>ST-MFA-CPES2-SI</t>
  </si>
  <si>
    <t>UE51-UTILISER LES OUTILS NUMERIQUES DE REFERENCE</t>
  </si>
  <si>
    <t xml:space="preserve">Projet </t>
  </si>
  <si>
    <t>UE52-EXPLOITER DES DONNEES A DES FINS D'ANALYSE</t>
  </si>
  <si>
    <t>UE53-S'EXPRIMER ET COMMUNIQUER A L'ORAL A L'ECRIT ET DANS AU MOINS UNE LANGUE ETRANGERE</t>
  </si>
  <si>
    <t>UE59-METTRE EN OEUVRE DE METHODES ET DES OUTILS DU CHAMP DISCIPLINAIRE</t>
  </si>
  <si>
    <t>UE56-APPREHENDER LE FONCTIONNEMENT DE L'ECONOMIE DANS DES CONTEXTES VARIES</t>
  </si>
  <si>
    <t>ST-MFA-CPES1-SI-SEM1</t>
  </si>
  <si>
    <t>ST-MFA-CPES1-SI-S1-SI202</t>
  </si>
  <si>
    <t>ST-MFA-CPES1-SI-S1-EC-SI2020</t>
  </si>
  <si>
    <t>ST-MFA-CPES1-SI-S1-SI203</t>
  </si>
  <si>
    <t>ST-MFA-CPES1-SI-S1-EC-SI2030</t>
  </si>
  <si>
    <t>ST-MFA-CPES1-SI-S1-EC-SI2031</t>
  </si>
  <si>
    <t>ST-MFA-CPES1-SI-S1-SI204</t>
  </si>
  <si>
    <t>TRANSV-CPES1-SI-S1-EC-SI2040</t>
  </si>
  <si>
    <t>ST-MFA-CPES1-SI-S1-SI205</t>
  </si>
  <si>
    <t>ST-MFA-CPES1-SI-S1-EC-SI2050</t>
  </si>
  <si>
    <t>ST-MFA-CPES1-SI-S1-EC-SI2051</t>
  </si>
  <si>
    <t>ST-MFA-CPES1-SI-S1-SI206</t>
  </si>
  <si>
    <t>ST-MFA-CPES1-SI-S1-EC-SI2060</t>
  </si>
  <si>
    <t>ST-MFA-CPES1-SI-S1-SI207</t>
  </si>
  <si>
    <t>ST-MFA-CPES1-SI-S1-EC-SI2070</t>
  </si>
  <si>
    <t>ST-MFA-CPES1-SI-S1-SI208</t>
  </si>
  <si>
    <t>ST-MFA-CPES1-SI-S1-ECY-SI2080</t>
  </si>
  <si>
    <t>ST-MFA-CPES1-SI-S1-ECY-SI2081</t>
  </si>
  <si>
    <t>ST-MFA-CPES1-SI-S1-EC-SI2082</t>
  </si>
  <si>
    <t>ST-MFA-CPES1-SI-S1-SI209</t>
  </si>
  <si>
    <t>ST-MFA-CPES1-SI-S1-EC-SI2090</t>
  </si>
  <si>
    <t>ST-MFA-CPES1-SI-SEM2</t>
  </si>
  <si>
    <t>ST-MFA-CPES1-SI-S2-SI201</t>
  </si>
  <si>
    <t>ST-MFA-CPES1-SI-S2-EC-SI2010</t>
  </si>
  <si>
    <t>ST-MFA-CPES1-SI-S2-SI202</t>
  </si>
  <si>
    <t>ST-MFA-CPES1-SI-S2-EC-SI2020</t>
  </si>
  <si>
    <t>ST-MFA-CPES1-SI-S2-SI203</t>
  </si>
  <si>
    <t>ST-MFA-CPES1-SI-S2-EC-SI2030</t>
  </si>
  <si>
    <t>ST-MFA-CPES1-SI-S2-EC-SI2031</t>
  </si>
  <si>
    <t>ST-MFA-CPES1-SI-S2-SI204</t>
  </si>
  <si>
    <t>TRANSV-CPES1-SI-S2-EC-SI2040</t>
  </si>
  <si>
    <t>ST-MFA-CPES1-SI-S2-SI206</t>
  </si>
  <si>
    <t>ST-MFA-CPES1-SI-S2-EC-SI2060</t>
  </si>
  <si>
    <t>ST-MFA-CPES1-SI-S2-SI208</t>
  </si>
  <si>
    <t>ST-MFA-CPES1-SI-S2-EC-SI2080</t>
  </si>
  <si>
    <t>ST-MFA-CPES1-SI-S2-EC-SI2081</t>
  </si>
  <si>
    <t>ST-MFA-CPES1-SI-S2-SI209</t>
  </si>
  <si>
    <t>ST-MFA-CPES1-SI-S2-EC-SI2090</t>
  </si>
  <si>
    <t>ST-MFA-CPES1-SI-S2-EC-SI2091</t>
  </si>
  <si>
    <t>ST-MFA-CPES1-SI-S2-EC-SI2092</t>
  </si>
  <si>
    <t>ST-MFA-CPES1-SI-S2-EC-SI2093</t>
  </si>
  <si>
    <t>ST-MFA-CPES2-SI-SEM3</t>
  </si>
  <si>
    <t>ST-MFA-CPES2-SI-S3-SI301</t>
  </si>
  <si>
    <t>ST-MFA-CPES2-SI-S3-EC-SI3080</t>
  </si>
  <si>
    <t>ST-MFA-CPES2-SI-S3-SI302</t>
  </si>
  <si>
    <t>ST-MFA-CPES2-SI-S3-EC-SI3020</t>
  </si>
  <si>
    <t>ST-MFA-CPES2-SI-S3-SI303</t>
  </si>
  <si>
    <t>ST-MFA-CPES2-SI-S3-EC-SI3030</t>
  </si>
  <si>
    <t>ST-MFA-CPES2-SI-S3-SI304</t>
  </si>
  <si>
    <t>ST-MFA-CPES2-SI-S3-EC-SI3040</t>
  </si>
  <si>
    <t>ST-MFA-CPES2-SI-S3-SI306</t>
  </si>
  <si>
    <t>ST-MFA-CPES2-SI-S3-EC-SI3060</t>
  </si>
  <si>
    <t>ST-MFA-CPES2-SI-S3-EC-SI3061</t>
  </si>
  <si>
    <t>ST-MFA-CPES2-SI-S3-SI308</t>
  </si>
  <si>
    <t>ST-MFA-CPES2-SI-S3-EC-SI3081</t>
  </si>
  <si>
    <t>ST-MFA-CPES2-SI-S3-SI309</t>
  </si>
  <si>
    <t>ST-MFA-CPES2-SI-S3-EC-SI3090</t>
  </si>
  <si>
    <t>ST-MFA-CPES2-SI-S3-EC-SI3091</t>
  </si>
  <si>
    <t>ST-MFA-CPES2-SI-S3-EC-SI3092</t>
  </si>
  <si>
    <t>ST-MFA-CPES2-SI-S3-EC-SI3093</t>
  </si>
  <si>
    <t>ST-MFA-CPES2-SI-SEM4</t>
  </si>
  <si>
    <t>ST-MFA-CPES2-SI-S4-SI401</t>
  </si>
  <si>
    <t>ST-MFA-CPES2-SI-S4-EC-SI4010</t>
  </si>
  <si>
    <t>ST-MFA-CPES2-SI-S4-SI402</t>
  </si>
  <si>
    <t>ST-MFA-CPES2-SI-S4-EC-SI4020</t>
  </si>
  <si>
    <t>ST-MFA-CPES2-SI-S4-SI403</t>
  </si>
  <si>
    <t>ST-MFA-CPES2-SI-S4-EC-SI4030</t>
  </si>
  <si>
    <t>ST-MFA-CPES2-SI-S4-SI404</t>
  </si>
  <si>
    <t>ST-MFA-CPES2-SI-S4-EC-SI4040</t>
  </si>
  <si>
    <t>ST-MFA-CPES2-SI-S4-SI406</t>
  </si>
  <si>
    <t>ST-MFA-CPES2-SI-S4-EC-SI4060</t>
  </si>
  <si>
    <t>ST-MFA-CPES2-SI-S4-EC-SI4061</t>
  </si>
  <si>
    <t>ST-MFA-CPES2-SI-S4-SI408</t>
  </si>
  <si>
    <t>ST-MFA-CPES2-SI-S4-EC-SI4080</t>
  </si>
  <si>
    <t>ST-MFA-CPES2-SI-S4-EC-SI4081</t>
  </si>
  <si>
    <t>ST-MFA-CPES2-SI-S4-EC-SI4082</t>
  </si>
  <si>
    <t>ST-MFA-CPES2-SI-S4-SI409</t>
  </si>
  <si>
    <t>ST-MFA-CPES2-SI-S4-EC-SI4090</t>
  </si>
  <si>
    <t>ST-MFA-CPES2-SI-S4-EC-SI4091</t>
  </si>
  <si>
    <t>ST-MFA-CPES2-SI-S4-EC-SI4092</t>
  </si>
  <si>
    <t>ST-MFA-CPES2-SI-S4-EC-SI4093</t>
  </si>
  <si>
    <t>ST-MFA-CPES3-SI-SEM5</t>
  </si>
  <si>
    <t>ST-MFA-CPES3-SI-S5-SI501</t>
  </si>
  <si>
    <t>ST-MFA-CPES3-SI-S5-EC-SI5010</t>
  </si>
  <si>
    <t>ST-MFA-CPES3-SI-S5-SI502</t>
  </si>
  <si>
    <t>ST-MFA-CPES3-SI-S5-EC-SI5020</t>
  </si>
  <si>
    <t>ST-MFA-CPES3-SI-S5-SI503</t>
  </si>
  <si>
    <t>ST-MFA-CPES3-SI-S5-EC-SI5030</t>
  </si>
  <si>
    <t>ST-MFA-CPES3-SI-S5-SI506</t>
  </si>
  <si>
    <t>TRANSV-CPES3-SI-S5-EC-SI5060</t>
  </si>
  <si>
    <t>ST-MFA-CPES3-SI-S5-EC-SI5050</t>
  </si>
  <si>
    <t>ST-MFA-CPES3-SI-S5-EC-SI5051</t>
  </si>
  <si>
    <t>ST-MFA-CPES3-SI-S5-SI509</t>
  </si>
  <si>
    <t>ST-MFA-CPES3-SI-S5-EC-SI5090</t>
  </si>
  <si>
    <t>ST-MFA-CPES3-SI-S5-EC-SI5091</t>
  </si>
  <si>
    <t>ST-MFA-CPES3-SI-S5-EC-SI5092</t>
  </si>
  <si>
    <t>ST-MFA-CPES3-SI-S5-EC-SI5093</t>
  </si>
  <si>
    <t>ST-MFA-CPES3-SI-SEM6</t>
  </si>
  <si>
    <t>ST-MFA-CPES3-SI-S6-SI605</t>
  </si>
  <si>
    <t>ST-MFA-CPES3-SI-S6-SI603</t>
  </si>
  <si>
    <t>ST-MFA-CPES3-SI-S6-ECY-SI6030</t>
  </si>
  <si>
    <t>ST-MFA-CPES3-SI-S6-SI604-1</t>
  </si>
  <si>
    <t>ST-MFA-CPES3-SI-S6-ECY-SI6041</t>
  </si>
  <si>
    <t>ST-MFA-CPES3-SI-S6-SI604-2</t>
  </si>
  <si>
    <t>ST-MFA-CPES3-SI-S6-ECY-SI6042</t>
  </si>
  <si>
    <t>ST-MFA-CPES3-SI-S6-SI607</t>
  </si>
  <si>
    <t>ST-MFA-CPES3-SI-S6-ECY-SI6070</t>
  </si>
  <si>
    <t>Equivalences OF 2020-2025</t>
  </si>
  <si>
    <t>pas de seconde chance</t>
  </si>
  <si>
    <t>Ecrit 3</t>
  </si>
  <si>
    <t>1,5*</t>
  </si>
  <si>
    <t>3*</t>
  </si>
  <si>
    <t>1*</t>
  </si>
  <si>
    <t>2*</t>
  </si>
  <si>
    <t>pas de secodne chance</t>
  </si>
  <si>
    <t>3,5*</t>
  </si>
  <si>
    <t>Applications des sciences 6 : ENR</t>
  </si>
  <si>
    <t>4,5*</t>
  </si>
  <si>
    <t>ST-MFA-CPES2-SI-S3-EC-SI3010</t>
  </si>
  <si>
    <t>ST-MFA-CPES3-SI-S5-SI601</t>
  </si>
  <si>
    <t>ST-MFA-CPES3-SI-S6-SI602</t>
  </si>
  <si>
    <t>ST-MFA-CPES3-SI-S6-EC-SI6010</t>
  </si>
  <si>
    <t>ST-MFA-CPES3-SI-S6-EC-SI6020</t>
  </si>
  <si>
    <t>ST-MFA-CPES3-SI-S6-EC-SI6022</t>
  </si>
  <si>
    <t>UE62-EXPLOITER DES DONNEES A DES FINS D'ANALYSE</t>
  </si>
  <si>
    <t>UE61-UTILISER LES OUTILS NUMERIQUES DE REFERENCE</t>
  </si>
  <si>
    <t>ST-MFA-CPES3-SI-S6-ECY-SI6021</t>
  </si>
  <si>
    <t>ST-MFA-CPES3-SI-S6-EC-SI6023</t>
  </si>
  <si>
    <t xml:space="preserve">SPI (ENR-SI6022 ou ISN-SI6023) - Liste à choix 1/2 </t>
  </si>
  <si>
    <t>L2 SPI</t>
  </si>
  <si>
    <t>L3 SPI</t>
  </si>
  <si>
    <t>Mathématiques 6</t>
  </si>
  <si>
    <t>ST-MFA-CPES3-SI-S6-ECY-SI6024</t>
  </si>
  <si>
    <t>Physique (transferts radiatifs)</t>
  </si>
  <si>
    <t>UE58-ANALYSE UN QUESTIONNEMENT EN MOBILISANT DES CONCEPTS DISCIPLINAIRES</t>
  </si>
  <si>
    <t>ST-MFA-CPES3-SI-S5-SI508</t>
  </si>
  <si>
    <t>UE68-ANALYSE UN QUESTIONNEMENT EN MOBILISANT DES CONCEPTS DISCIPLINAIRES</t>
  </si>
  <si>
    <t>ST-MFA-CPES3-SI-S6-SI608</t>
  </si>
  <si>
    <t>ST-MFA-CPES3-SI-S6-EC-SI6080</t>
  </si>
  <si>
    <t>Controverse contemporaines de la philosophie et de la sciences politique 2</t>
  </si>
  <si>
    <t>ST-MFA-CPES3-SI-S6-ECY-SI6050</t>
  </si>
  <si>
    <t>L3 Eco. (FDE)</t>
  </si>
  <si>
    <t>Total CPES 1 + 2 + 3</t>
  </si>
  <si>
    <t>Total CPES3</t>
  </si>
  <si>
    <t>Total CPES2</t>
  </si>
  <si>
    <t>Mutualisé FST/FDE pour CPES</t>
  </si>
  <si>
    <t>Spécifique SPI-CPES pas de mutualisation</t>
  </si>
  <si>
    <t xml:space="preserve">a=asynchrone, </t>
  </si>
  <si>
    <t>1ère parenthèse=(coef. Retenu pour le Régime Général)2ème parenthèse =(coef. Retenu pour le Régime Spécial)</t>
  </si>
  <si>
    <t>*note prise en compte dans le calcul de la moyenne de l'UE pour la seconde chance ou session de ratrappage</t>
  </si>
  <si>
    <t>Modalité d'évaluation  de l'enseignement  et nature de l'EPREUVE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</si>
</sst>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7" x14ac:knownFonts="1">
    <font>
      <sz val="10"/>
      <color rgb="FF000000"/>
      <name val="Arial"/>
      <scheme val="minor"/>
    </font>
    <font>
      <sz val="10"/>
      <color rgb="FFFF0000"/>
      <name val="Calibri"/>
      <family val="2"/>
    </font>
    <font>
      <sz val="10"/>
      <color rgb="FFFF0000"/>
      <name val="Times New Roman"/>
      <family val="1"/>
    </font>
    <font>
      <b/>
      <sz val="10"/>
      <color rgb="FFFF0000"/>
      <name val="Calibri"/>
      <family val="2"/>
    </font>
    <font>
      <sz val="10"/>
      <color rgb="FF000000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  <scheme val="minor"/>
    </font>
    <font>
      <u/>
      <sz val="10"/>
      <color rgb="FF1155CC"/>
      <name val="Arial"/>
      <family val="2"/>
    </font>
    <font>
      <b/>
      <sz val="10"/>
      <color theme="1"/>
      <name val="Times New Roman"/>
      <family val="1"/>
    </font>
    <font>
      <sz val="10"/>
      <name val="Arial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8"/>
      <color theme="1"/>
      <name val="Calibri"/>
      <family val="2"/>
    </font>
    <font>
      <sz val="8"/>
      <color rgb="FF000000"/>
      <name val="Calibri"/>
      <family val="2"/>
    </font>
    <font>
      <b/>
      <sz val="8"/>
      <color theme="1"/>
      <name val="Calibri"/>
      <family val="2"/>
    </font>
    <font>
      <sz val="8"/>
      <color rgb="FFFF0000"/>
      <name val="Calibri"/>
      <family val="2"/>
    </font>
    <font>
      <sz val="8"/>
      <name val="Calibri"/>
      <family val="2"/>
    </font>
    <font>
      <sz val="8"/>
      <color rgb="FF0070C0"/>
      <name val="Calibri"/>
      <family val="2"/>
    </font>
    <font>
      <sz val="10"/>
      <color rgb="FF0070C0"/>
      <name val="Calibri"/>
      <family val="2"/>
    </font>
    <font>
      <sz val="10"/>
      <color rgb="FF0070C0"/>
      <name val="Times New Roman"/>
      <family val="1"/>
    </font>
    <font>
      <sz val="10"/>
      <color rgb="FF0070C0"/>
      <name val="Arial"/>
      <family val="2"/>
      <scheme val="minor"/>
    </font>
    <font>
      <b/>
      <sz val="8"/>
      <color rgb="FF000000"/>
      <name val="Calibri"/>
      <family val="2"/>
    </font>
    <font>
      <b/>
      <sz val="10"/>
      <color rgb="FFFF000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name val="Times New Roman"/>
      <family val="1"/>
    </font>
    <font>
      <sz val="10"/>
      <name val="Calibri"/>
      <family val="2"/>
    </font>
    <font>
      <sz val="10"/>
      <name val="Arial"/>
      <family val="2"/>
      <scheme val="minor"/>
    </font>
    <font>
      <sz val="10"/>
      <color theme="3"/>
      <name val="Calibri"/>
      <family val="2"/>
    </font>
    <font>
      <sz val="8"/>
      <color rgb="FF000000"/>
      <name val="Arial"/>
      <family val="2"/>
      <scheme val="minor"/>
    </font>
    <font>
      <sz val="8"/>
      <color rgb="FF0070C0"/>
      <name val="Arial"/>
      <family val="2"/>
      <scheme val="minor"/>
    </font>
    <font>
      <sz val="11"/>
      <color theme="1"/>
      <name val="Calibri"/>
      <family val="2"/>
    </font>
    <font>
      <sz val="8"/>
      <name val="Arial"/>
      <family val="2"/>
      <scheme val="minor"/>
    </font>
    <font>
      <sz val="9"/>
      <color rgb="FF000000"/>
      <name val="Arial"/>
      <family val="2"/>
      <scheme val="minor"/>
    </font>
    <font>
      <sz val="8"/>
      <color rgb="FF00B050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548DD4"/>
        <bgColor rgb="FF548DD4"/>
      </patternFill>
    </fill>
    <fill>
      <patternFill patternType="solid">
        <fgColor rgb="FFF3F3F3"/>
        <bgColor rgb="FFF3F3F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1">
    <xf numFmtId="0" fontId="0" fillId="0" borderId="0" xfId="0" applyFont="1" applyAlignment="1">
      <alignment horizontal="left" vertical="top"/>
    </xf>
    <xf numFmtId="1" fontId="2" fillId="0" borderId="9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2" fillId="0" borderId="9" xfId="0" applyFont="1" applyBorder="1" applyAlignment="1">
      <alignment horizontal="center" vertical="center" wrapText="1"/>
    </xf>
    <xf numFmtId="1" fontId="1" fillId="0" borderId="9" xfId="0" applyNumberFormat="1" applyFont="1" applyBorder="1" applyAlignment="1">
      <alignment horizontal="center" vertical="top" shrinkToFit="1"/>
    </xf>
    <xf numFmtId="1" fontId="1" fillId="0" borderId="9" xfId="0" applyNumberFormat="1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2" fontId="7" fillId="0" borderId="7" xfId="0" applyNumberFormat="1" applyFont="1" applyBorder="1" applyAlignment="1">
      <alignment horizontal="center" vertical="center" shrinkToFit="1"/>
    </xf>
    <xf numFmtId="2" fontId="7" fillId="0" borderId="7" xfId="0" applyNumberFormat="1" applyFont="1" applyBorder="1" applyAlignment="1">
      <alignment horizontal="center" vertical="center" wrapText="1" shrinkToFit="1"/>
    </xf>
    <xf numFmtId="2" fontId="6" fillId="0" borderId="7" xfId="0" applyNumberFormat="1" applyFont="1" applyBorder="1" applyAlignment="1">
      <alignment horizontal="center" vertical="center" wrapText="1" shrinkToFit="1"/>
    </xf>
    <xf numFmtId="0" fontId="7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3" fillId="3" borderId="7" xfId="0" applyFont="1" applyFill="1" applyBorder="1" applyAlignment="1">
      <alignment horizontal="left" vertical="top" wrapText="1"/>
    </xf>
    <xf numFmtId="1" fontId="14" fillId="3" borderId="7" xfId="0" applyNumberFormat="1" applyFont="1" applyFill="1" applyBorder="1" applyAlignment="1">
      <alignment horizontal="center" vertical="center" shrinkToFit="1"/>
    </xf>
    <xf numFmtId="0" fontId="8" fillId="3" borderId="7" xfId="0" applyFont="1" applyFill="1" applyBorder="1" applyAlignment="1">
      <alignment horizontal="center" vertical="center" wrapText="1"/>
    </xf>
    <xf numFmtId="164" fontId="14" fillId="0" borderId="7" xfId="0" applyNumberFormat="1" applyFont="1" applyBorder="1" applyAlignment="1">
      <alignment horizontal="center" vertical="center" shrinkToFit="1"/>
    </xf>
    <xf numFmtId="0" fontId="8" fillId="3" borderId="7" xfId="0" applyFont="1" applyFill="1" applyBorder="1" applyAlignment="1">
      <alignment horizontal="left" vertical="top"/>
    </xf>
    <xf numFmtId="0" fontId="8" fillId="0" borderId="7" xfId="0" applyFont="1" applyBorder="1" applyAlignment="1">
      <alignment horizontal="center" vertical="center" wrapText="1"/>
    </xf>
    <xf numFmtId="1" fontId="14" fillId="0" borderId="7" xfId="0" applyNumberFormat="1" applyFont="1" applyBorder="1" applyAlignment="1">
      <alignment horizontal="center" vertical="center" shrinkToFit="1"/>
    </xf>
    <xf numFmtId="0" fontId="8" fillId="0" borderId="9" xfId="0" applyFont="1" applyBorder="1" applyAlignment="1">
      <alignment horizontal="left" vertical="top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10" fillId="0" borderId="0" xfId="0" applyFont="1" applyAlignment="1">
      <alignment horizontal="left" vertical="top"/>
    </xf>
    <xf numFmtId="1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8" fillId="0" borderId="7" xfId="0" applyFont="1" applyFill="1" applyBorder="1" applyAlignment="1">
      <alignment horizontal="center" vertical="center" wrapText="1"/>
    </xf>
    <xf numFmtId="164" fontId="14" fillId="0" borderId="7" xfId="0" applyNumberFormat="1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left" vertical="top"/>
    </xf>
    <xf numFmtId="0" fontId="13" fillId="0" borderId="9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horizontal="center" vertical="center" shrinkToFit="1"/>
    </xf>
    <xf numFmtId="1" fontId="1" fillId="0" borderId="9" xfId="0" applyNumberFormat="1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164" fontId="1" fillId="0" borderId="9" xfId="0" applyNumberFormat="1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shrinkToFit="1"/>
    </xf>
    <xf numFmtId="0" fontId="1" fillId="0" borderId="9" xfId="0" applyFont="1" applyFill="1" applyBorder="1" applyAlignment="1">
      <alignment horizontal="right" vertical="top" wrapText="1"/>
    </xf>
    <xf numFmtId="0" fontId="13" fillId="4" borderId="7" xfId="0" applyFont="1" applyFill="1" applyBorder="1" applyAlignment="1">
      <alignment horizontal="left" vertical="top" wrapText="1"/>
    </xf>
    <xf numFmtId="0" fontId="8" fillId="4" borderId="7" xfId="0" applyFont="1" applyFill="1" applyBorder="1" applyAlignment="1">
      <alignment horizontal="center" vertical="center" wrapText="1"/>
    </xf>
    <xf numFmtId="164" fontId="14" fillId="4" borderId="7" xfId="0" applyNumberFormat="1" applyFont="1" applyFill="1" applyBorder="1" applyAlignment="1">
      <alignment horizontal="center" vertical="center" shrinkToFit="1"/>
    </xf>
    <xf numFmtId="0" fontId="8" fillId="4" borderId="7" xfId="0" applyFont="1" applyFill="1" applyBorder="1" applyAlignment="1">
      <alignment horizontal="left" vertical="top"/>
    </xf>
    <xf numFmtId="0" fontId="13" fillId="0" borderId="7" xfId="0" applyFont="1" applyFill="1" applyBorder="1" applyAlignment="1">
      <alignment horizontal="right" vertical="top" wrapText="1"/>
    </xf>
    <xf numFmtId="0" fontId="13" fillId="0" borderId="7" xfId="0" applyFont="1" applyBorder="1" applyAlignment="1">
      <alignment horizontal="right" vertical="top" wrapText="1"/>
    </xf>
    <xf numFmtId="0" fontId="6" fillId="2" borderId="11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 wrapText="1"/>
    </xf>
    <xf numFmtId="1" fontId="14" fillId="0" borderId="7" xfId="0" applyNumberFormat="1" applyFont="1" applyFill="1" applyBorder="1" applyAlignment="1">
      <alignment horizontal="center" vertical="center" shrinkToFit="1"/>
    </xf>
    <xf numFmtId="1" fontId="14" fillId="4" borderId="7" xfId="0" applyNumberFormat="1" applyFont="1" applyFill="1" applyBorder="1" applyAlignment="1">
      <alignment horizontal="center" vertical="center" shrinkToFit="1"/>
    </xf>
    <xf numFmtId="0" fontId="8" fillId="5" borderId="7" xfId="0" applyFont="1" applyFill="1" applyBorder="1" applyAlignment="1">
      <alignment horizontal="center" vertical="center" wrapText="1"/>
    </xf>
    <xf numFmtId="164" fontId="14" fillId="5" borderId="7" xfId="0" applyNumberFormat="1" applyFont="1" applyFill="1" applyBorder="1" applyAlignment="1">
      <alignment horizontal="center" vertical="center" shrinkToFit="1"/>
    </xf>
    <xf numFmtId="0" fontId="8" fillId="5" borderId="7" xfId="0" applyFont="1" applyFill="1" applyBorder="1" applyAlignment="1">
      <alignment horizontal="left" vertical="top"/>
    </xf>
    <xf numFmtId="0" fontId="16" fillId="0" borderId="0" xfId="0" applyFont="1" applyAlignment="1">
      <alignment horizontal="left" vertical="top"/>
    </xf>
    <xf numFmtId="0" fontId="17" fillId="2" borderId="8" xfId="0" applyFont="1" applyFill="1" applyBorder="1" applyAlignment="1">
      <alignment vertical="center"/>
    </xf>
    <xf numFmtId="0" fontId="17" fillId="2" borderId="11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right" vertical="top" wrapText="1"/>
    </xf>
    <xf numFmtId="0" fontId="18" fillId="0" borderId="0" xfId="0" applyFont="1" applyAlignment="1">
      <alignment horizontal="left" vertical="top"/>
    </xf>
    <xf numFmtId="0" fontId="2" fillId="0" borderId="7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" fontId="21" fillId="0" borderId="7" xfId="0" applyNumberFormat="1" applyFont="1" applyFill="1" applyBorder="1" applyAlignment="1">
      <alignment horizontal="center" vertical="center" shrinkToFit="1"/>
    </xf>
    <xf numFmtId="164" fontId="21" fillId="0" borderId="7" xfId="0" applyNumberFormat="1" applyFont="1" applyFill="1" applyBorder="1" applyAlignment="1">
      <alignment horizontal="center" vertical="center" shrinkToFit="1"/>
    </xf>
    <xf numFmtId="0" fontId="23" fillId="0" borderId="0" xfId="0" applyFont="1" applyAlignment="1">
      <alignment horizontal="left" vertical="top"/>
    </xf>
    <xf numFmtId="0" fontId="22" fillId="0" borderId="7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top"/>
    </xf>
    <xf numFmtId="0" fontId="24" fillId="0" borderId="0" xfId="0" applyFont="1" applyAlignment="1">
      <alignment horizontal="left" vertical="top"/>
    </xf>
    <xf numFmtId="1" fontId="25" fillId="0" borderId="9" xfId="0" applyNumberFormat="1" applyFont="1" applyBorder="1" applyAlignment="1">
      <alignment horizontal="center" vertical="top"/>
    </xf>
    <xf numFmtId="164" fontId="3" fillId="0" borderId="7" xfId="0" applyNumberFormat="1" applyFont="1" applyFill="1" applyBorder="1" applyAlignment="1">
      <alignment horizontal="center" vertical="center" shrinkToFit="1"/>
    </xf>
    <xf numFmtId="0" fontId="26" fillId="0" borderId="9" xfId="0" applyFont="1" applyBorder="1" applyAlignment="1">
      <alignment horizontal="left" vertical="top"/>
    </xf>
    <xf numFmtId="0" fontId="1" fillId="0" borderId="0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top" wrapText="1"/>
    </xf>
    <xf numFmtId="164" fontId="1" fillId="0" borderId="0" xfId="0" applyNumberFormat="1" applyFont="1" applyFill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wrapText="1"/>
    </xf>
    <xf numFmtId="0" fontId="29" fillId="0" borderId="0" xfId="0" applyFont="1" applyFill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28" fillId="0" borderId="7" xfId="0" applyFont="1" applyBorder="1" applyAlignment="1">
      <alignment horizontal="right" vertical="top" wrapText="1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12" fillId="0" borderId="3" xfId="0" applyFont="1" applyBorder="1" applyAlignment="1">
      <alignment vertical="top"/>
    </xf>
    <xf numFmtId="0" fontId="12" fillId="0" borderId="4" xfId="0" applyFont="1" applyBorder="1" applyAlignment="1">
      <alignment vertical="top"/>
    </xf>
    <xf numFmtId="0" fontId="29" fillId="0" borderId="0" xfId="0" applyFont="1" applyAlignment="1">
      <alignment horizontal="left" vertical="top"/>
    </xf>
    <xf numFmtId="0" fontId="27" fillId="0" borderId="7" xfId="0" applyFont="1" applyBorder="1" applyAlignment="1">
      <alignment horizontal="center" vertical="center" wrapText="1"/>
    </xf>
    <xf numFmtId="164" fontId="28" fillId="0" borderId="7" xfId="0" applyNumberFormat="1" applyFont="1" applyFill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164" fontId="14" fillId="0" borderId="0" xfId="0" applyNumberFormat="1" applyFont="1" applyFill="1" applyBorder="1" applyAlignment="1">
      <alignment horizontal="center" vertical="center" shrinkToFit="1"/>
    </xf>
    <xf numFmtId="0" fontId="8" fillId="0" borderId="0" xfId="0" applyFont="1" applyBorder="1" applyAlignment="1">
      <alignment horizontal="left" vertical="top"/>
    </xf>
    <xf numFmtId="2" fontId="7" fillId="0" borderId="9" xfId="0" applyNumberFormat="1" applyFont="1" applyBorder="1" applyAlignment="1">
      <alignment horizontal="center" vertical="center" shrinkToFit="1"/>
    </xf>
    <xf numFmtId="2" fontId="7" fillId="0" borderId="9" xfId="0" applyNumberFormat="1" applyFont="1" applyBorder="1" applyAlignment="1">
      <alignment horizontal="center" vertical="center" wrapText="1" shrinkToFit="1"/>
    </xf>
    <xf numFmtId="2" fontId="6" fillId="0" borderId="9" xfId="0" applyNumberFormat="1" applyFont="1" applyBorder="1" applyAlignment="1">
      <alignment horizontal="center" vertical="center" wrapText="1" shrinkToFit="1"/>
    </xf>
    <xf numFmtId="0" fontId="7" fillId="0" borderId="9" xfId="0" applyFont="1" applyBorder="1" applyAlignment="1">
      <alignment horizontal="center" vertical="center"/>
    </xf>
    <xf numFmtId="0" fontId="15" fillId="3" borderId="4" xfId="0" applyFont="1" applyFill="1" applyBorder="1" applyAlignment="1">
      <alignment horizontal="left" vertical="top" wrapText="1"/>
    </xf>
    <xf numFmtId="0" fontId="15" fillId="0" borderId="4" xfId="0" applyFont="1" applyFill="1" applyBorder="1" applyAlignment="1">
      <alignment horizontal="right" vertical="top" wrapText="1"/>
    </xf>
    <xf numFmtId="0" fontId="12" fillId="0" borderId="3" xfId="0" applyFont="1" applyBorder="1" applyAlignment="1">
      <alignment horizontal="left" vertical="top"/>
    </xf>
    <xf numFmtId="0" fontId="12" fillId="0" borderId="4" xfId="0" applyFont="1" applyBorder="1" applyAlignment="1">
      <alignment horizontal="left" vertical="top"/>
    </xf>
    <xf numFmtId="0" fontId="27" fillId="0" borderId="7" xfId="0" applyFont="1" applyBorder="1" applyAlignment="1">
      <alignment horizontal="left" vertical="top"/>
    </xf>
    <xf numFmtId="0" fontId="14" fillId="0" borderId="0" xfId="0" applyFont="1" applyAlignment="1">
      <alignment horizontal="left" wrapText="1"/>
    </xf>
    <xf numFmtId="0" fontId="13" fillId="5" borderId="7" xfId="0" applyFont="1" applyFill="1" applyBorder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6" fillId="2" borderId="10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right" vertical="top"/>
    </xf>
    <xf numFmtId="0" fontId="21" fillId="0" borderId="4" xfId="0" applyFont="1" applyBorder="1" applyAlignment="1">
      <alignment horizontal="right" vertical="top" wrapText="1"/>
    </xf>
    <xf numFmtId="0" fontId="30" fillId="6" borderId="7" xfId="0" applyFont="1" applyFill="1" applyBorder="1" applyAlignment="1">
      <alignment horizontal="center" vertical="top" wrapText="1"/>
    </xf>
    <xf numFmtId="0" fontId="17" fillId="0" borderId="18" xfId="0" applyFont="1" applyBorder="1"/>
    <xf numFmtId="0" fontId="17" fillId="0" borderId="19" xfId="0" applyFont="1" applyBorder="1"/>
    <xf numFmtId="0" fontId="15" fillId="0" borderId="26" xfId="0" applyFont="1" applyBorder="1" applyAlignment="1">
      <alignment horizontal="center"/>
    </xf>
    <xf numFmtId="0" fontId="15" fillId="7" borderId="26" xfId="0" applyFont="1" applyFill="1" applyBorder="1" applyAlignment="1">
      <alignment horizontal="center"/>
    </xf>
    <xf numFmtId="0" fontId="15" fillId="7" borderId="9" xfId="0" applyFont="1" applyFill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7" borderId="30" xfId="0" applyFont="1" applyFill="1" applyBorder="1" applyAlignment="1">
      <alignment horizontal="center"/>
    </xf>
    <xf numFmtId="0" fontId="15" fillId="7" borderId="15" xfId="0" applyFont="1" applyFill="1" applyBorder="1" applyAlignment="1">
      <alignment horizontal="center"/>
    </xf>
    <xf numFmtId="0" fontId="15" fillId="7" borderId="3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 vertical="top"/>
    </xf>
    <xf numFmtId="0" fontId="31" fillId="8" borderId="9" xfId="0" applyFont="1" applyFill="1" applyBorder="1" applyAlignment="1">
      <alignment horizontal="left" vertical="top"/>
    </xf>
    <xf numFmtId="0" fontId="31" fillId="7" borderId="9" xfId="0" applyFont="1" applyFill="1" applyBorder="1" applyAlignment="1">
      <alignment horizontal="left" vertical="top"/>
    </xf>
    <xf numFmtId="1" fontId="1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/>
    </xf>
    <xf numFmtId="0" fontId="31" fillId="0" borderId="9" xfId="0" applyFont="1" applyFill="1" applyBorder="1" applyAlignment="1">
      <alignment horizontal="left" vertical="top"/>
    </xf>
    <xf numFmtId="0" fontId="8" fillId="0" borderId="9" xfId="0" applyFont="1" applyFill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23" fillId="0" borderId="9" xfId="0" applyFont="1" applyBorder="1" applyAlignment="1">
      <alignment horizontal="left" vertical="top"/>
    </xf>
    <xf numFmtId="2" fontId="7" fillId="0" borderId="5" xfId="0" applyNumberFormat="1" applyFont="1" applyBorder="1" applyAlignment="1">
      <alignment horizontal="center" vertical="center" shrinkToFit="1"/>
    </xf>
    <xf numFmtId="2" fontId="7" fillId="0" borderId="5" xfId="0" applyNumberFormat="1" applyFont="1" applyBorder="1" applyAlignment="1">
      <alignment horizontal="center" vertical="center" wrapText="1" shrinkToFit="1"/>
    </xf>
    <xf numFmtId="2" fontId="6" fillId="0" borderId="5" xfId="0" applyNumberFormat="1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/>
    </xf>
    <xf numFmtId="0" fontId="4" fillId="9" borderId="9" xfId="0" applyFont="1" applyFill="1" applyBorder="1" applyAlignment="1">
      <alignment horizontal="left" vertical="top"/>
    </xf>
    <xf numFmtId="164" fontId="14" fillId="0" borderId="1" xfId="0" applyNumberFormat="1" applyFont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right" vertical="top" wrapText="1"/>
    </xf>
    <xf numFmtId="0" fontId="6" fillId="0" borderId="6" xfId="0" applyFont="1" applyBorder="1" applyAlignment="1">
      <alignment vertical="center"/>
    </xf>
    <xf numFmtId="0" fontId="4" fillId="0" borderId="16" xfId="0" applyFont="1" applyBorder="1" applyAlignment="1">
      <alignment horizontal="left" vertical="top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164" fontId="1" fillId="0" borderId="16" xfId="0" applyNumberFormat="1" applyFont="1" applyFill="1" applyBorder="1" applyAlignment="1">
      <alignment horizontal="center" vertical="center" shrinkToFit="1"/>
    </xf>
    <xf numFmtId="0" fontId="1" fillId="0" borderId="16" xfId="0" applyFont="1" applyFill="1" applyBorder="1" applyAlignment="1">
      <alignment horizontal="right" vertical="top" wrapText="1"/>
    </xf>
    <xf numFmtId="0" fontId="8" fillId="0" borderId="16" xfId="0" applyFont="1" applyFill="1" applyBorder="1" applyAlignment="1">
      <alignment horizontal="left" vertical="top"/>
    </xf>
    <xf numFmtId="0" fontId="17" fillId="0" borderId="19" xfId="0" applyFont="1" applyFill="1" applyBorder="1"/>
    <xf numFmtId="0" fontId="15" fillId="0" borderId="13" xfId="0" applyFont="1" applyFill="1" applyBorder="1" applyAlignment="1">
      <alignment horizontal="center"/>
    </xf>
    <xf numFmtId="0" fontId="19" fillId="0" borderId="32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5" fillId="0" borderId="28" xfId="0" applyFont="1" applyFill="1" applyBorder="1" applyAlignment="1">
      <alignment horizontal="center"/>
    </xf>
    <xf numFmtId="0" fontId="15" fillId="0" borderId="29" xfId="0" applyFont="1" applyFill="1" applyBorder="1" applyAlignment="1">
      <alignment horizontal="center"/>
    </xf>
    <xf numFmtId="0" fontId="19" fillId="0" borderId="33" xfId="0" applyFont="1" applyBorder="1" applyAlignment="1">
      <alignment horizontal="center"/>
    </xf>
    <xf numFmtId="0" fontId="5" fillId="0" borderId="0" xfId="0" applyFont="1" applyFill="1" applyAlignment="1">
      <alignment horizontal="left" vertical="top"/>
    </xf>
    <xf numFmtId="0" fontId="6" fillId="0" borderId="17" xfId="0" applyFont="1" applyBorder="1" applyAlignment="1">
      <alignment vertical="center"/>
    </xf>
    <xf numFmtId="0" fontId="32" fillId="7" borderId="9" xfId="0" applyFont="1" applyFill="1" applyBorder="1" applyAlignment="1">
      <alignment horizontal="left" vertical="top"/>
    </xf>
    <xf numFmtId="0" fontId="32" fillId="0" borderId="9" xfId="0" applyFont="1" applyFill="1" applyBorder="1" applyAlignment="1">
      <alignment horizontal="left" vertical="top"/>
    </xf>
    <xf numFmtId="0" fontId="33" fillId="0" borderId="7" xfId="0" applyFont="1" applyFill="1" applyBorder="1" applyAlignment="1">
      <alignment horizontal="right" vertical="top" wrapText="1"/>
    </xf>
    <xf numFmtId="1" fontId="1" fillId="0" borderId="9" xfId="0" applyNumberFormat="1" applyFont="1" applyFill="1" applyBorder="1" applyAlignment="1">
      <alignment horizontal="center" vertical="center" shrinkToFit="1"/>
    </xf>
    <xf numFmtId="0" fontId="27" fillId="0" borderId="7" xfId="0" applyFont="1" applyFill="1" applyBorder="1" applyAlignment="1">
      <alignment horizontal="center" vertical="center" wrapText="1"/>
    </xf>
    <xf numFmtId="1" fontId="28" fillId="0" borderId="7" xfId="0" applyNumberFormat="1" applyFont="1" applyBorder="1" applyAlignment="1">
      <alignment horizontal="center" vertical="center" shrinkToFit="1"/>
    </xf>
    <xf numFmtId="164" fontId="28" fillId="0" borderId="7" xfId="0" applyNumberFormat="1" applyFont="1" applyBorder="1" applyAlignment="1">
      <alignment horizontal="center" vertical="center" shrinkToFit="1"/>
    </xf>
    <xf numFmtId="0" fontId="29" fillId="0" borderId="9" xfId="0" applyFont="1" applyBorder="1" applyAlignment="1">
      <alignment horizontal="left" vertical="top"/>
    </xf>
    <xf numFmtId="0" fontId="34" fillId="7" borderId="9" xfId="0" applyFont="1" applyFill="1" applyBorder="1" applyAlignment="1">
      <alignment horizontal="left" vertical="top"/>
    </xf>
    <xf numFmtId="0" fontId="34" fillId="0" borderId="9" xfId="0" applyFont="1" applyFill="1" applyBorder="1" applyAlignment="1">
      <alignment horizontal="left" vertical="top"/>
    </xf>
    <xf numFmtId="0" fontId="28" fillId="0" borderId="7" xfId="0" applyFont="1" applyFill="1" applyBorder="1" applyAlignment="1">
      <alignment horizontal="right" vertical="top" wrapText="1"/>
    </xf>
    <xf numFmtId="1" fontId="28" fillId="0" borderId="7" xfId="0" applyNumberFormat="1" applyFont="1" applyFill="1" applyBorder="1" applyAlignment="1">
      <alignment horizontal="center" vertical="center" shrinkToFit="1"/>
    </xf>
    <xf numFmtId="0" fontId="27" fillId="0" borderId="7" xfId="0" applyFont="1" applyFill="1" applyBorder="1" applyAlignment="1">
      <alignment horizontal="left" vertical="top" wrapText="1"/>
    </xf>
    <xf numFmtId="0" fontId="29" fillId="0" borderId="9" xfId="0" applyFont="1" applyFill="1" applyBorder="1" applyAlignment="1">
      <alignment horizontal="left" vertical="top"/>
    </xf>
    <xf numFmtId="0" fontId="13" fillId="0" borderId="0" xfId="0" applyFont="1" applyBorder="1" applyAlignment="1">
      <alignment horizontal="right" vertical="top" wrapText="1"/>
    </xf>
    <xf numFmtId="0" fontId="13" fillId="0" borderId="17" xfId="0" applyFont="1" applyBorder="1" applyAlignment="1">
      <alignment horizontal="right" vertical="top" wrapText="1"/>
    </xf>
    <xf numFmtId="1" fontId="14" fillId="3" borderId="1" xfId="0" applyNumberFormat="1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top"/>
    </xf>
    <xf numFmtId="0" fontId="8" fillId="0" borderId="9" xfId="0" applyFont="1" applyBorder="1" applyAlignment="1">
      <alignment horizontal="center" vertical="center" wrapText="1"/>
    </xf>
    <xf numFmtId="1" fontId="14" fillId="0" borderId="9" xfId="0" applyNumberFormat="1" applyFont="1" applyBorder="1" applyAlignment="1">
      <alignment horizontal="center" vertical="center" shrinkToFit="1"/>
    </xf>
    <xf numFmtId="164" fontId="14" fillId="0" borderId="9" xfId="0" applyNumberFormat="1" applyFont="1" applyBorder="1" applyAlignment="1">
      <alignment horizontal="center" vertical="center" shrinkToFit="1"/>
    </xf>
    <xf numFmtId="164" fontId="14" fillId="0" borderId="9" xfId="0" applyNumberFormat="1" applyFont="1" applyFill="1" applyBorder="1" applyAlignment="1">
      <alignment horizontal="center" vertical="center" shrinkToFit="1"/>
    </xf>
    <xf numFmtId="0" fontId="27" fillId="0" borderId="9" xfId="0" applyFont="1" applyBorder="1" applyAlignment="1">
      <alignment horizontal="left" vertical="top"/>
    </xf>
    <xf numFmtId="0" fontId="28" fillId="3" borderId="7" xfId="0" applyFont="1" applyFill="1" applyBorder="1" applyAlignment="1">
      <alignment horizontal="left" vertical="top" wrapText="1"/>
    </xf>
    <xf numFmtId="1" fontId="28" fillId="3" borderId="7" xfId="0" applyNumberFormat="1" applyFont="1" applyFill="1" applyBorder="1" applyAlignment="1">
      <alignment horizontal="center" vertical="center" shrinkToFit="1"/>
    </xf>
    <xf numFmtId="0" fontId="27" fillId="3" borderId="7" xfId="0" applyFont="1" applyFill="1" applyBorder="1" applyAlignment="1">
      <alignment horizontal="center" vertical="center" wrapText="1"/>
    </xf>
    <xf numFmtId="0" fontId="27" fillId="3" borderId="7" xfId="0" applyFont="1" applyFill="1" applyBorder="1" applyAlignment="1">
      <alignment horizontal="left" vertical="top"/>
    </xf>
    <xf numFmtId="0" fontId="29" fillId="9" borderId="9" xfId="0" applyFont="1" applyFill="1" applyBorder="1" applyAlignment="1">
      <alignment horizontal="left" vertical="top"/>
    </xf>
    <xf numFmtId="0" fontId="34" fillId="8" borderId="9" xfId="0" applyFont="1" applyFill="1" applyBorder="1" applyAlignment="1">
      <alignment horizontal="left" vertical="top"/>
    </xf>
    <xf numFmtId="0" fontId="27" fillId="0" borderId="7" xfId="0" applyFont="1" applyFill="1" applyBorder="1" applyAlignment="1">
      <alignment horizontal="left" vertical="top"/>
    </xf>
    <xf numFmtId="0" fontId="19" fillId="3" borderId="4" xfId="0" applyFont="1" applyFill="1" applyBorder="1" applyAlignment="1">
      <alignment horizontal="left" vertical="top" wrapText="1"/>
    </xf>
    <xf numFmtId="0" fontId="28" fillId="5" borderId="7" xfId="0" applyFont="1" applyFill="1" applyBorder="1" applyAlignment="1">
      <alignment horizontal="left" vertical="top" wrapText="1"/>
    </xf>
    <xf numFmtId="1" fontId="28" fillId="3" borderId="1" xfId="0" applyNumberFormat="1" applyFont="1" applyFill="1" applyBorder="1" applyAlignment="1">
      <alignment horizontal="center" vertical="center" shrinkToFit="1"/>
    </xf>
    <xf numFmtId="0" fontId="27" fillId="3" borderId="1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left" vertical="top"/>
    </xf>
    <xf numFmtId="0" fontId="15" fillId="0" borderId="9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21" fillId="0" borderId="7" xfId="0" applyFont="1" applyFill="1" applyBorder="1" applyAlignment="1">
      <alignment horizontal="right" vertical="top" wrapText="1"/>
    </xf>
    <xf numFmtId="0" fontId="4" fillId="0" borderId="9" xfId="0" applyFont="1" applyFill="1" applyBorder="1" applyAlignment="1">
      <alignment horizontal="left" vertical="top"/>
    </xf>
    <xf numFmtId="0" fontId="4" fillId="9" borderId="26" xfId="0" applyFont="1" applyFill="1" applyBorder="1" applyAlignment="1">
      <alignment horizontal="left" vertical="top"/>
    </xf>
    <xf numFmtId="0" fontId="4" fillId="9" borderId="27" xfId="0" applyFont="1" applyFill="1" applyBorder="1" applyAlignment="1">
      <alignment horizontal="left" vertical="top"/>
    </xf>
    <xf numFmtId="0" fontId="4" fillId="0" borderId="26" xfId="0" applyFont="1" applyBorder="1" applyAlignment="1">
      <alignment horizontal="left" vertical="top"/>
    </xf>
    <xf numFmtId="0" fontId="4" fillId="0" borderId="27" xfId="0" applyFont="1" applyBorder="1" applyAlignment="1">
      <alignment horizontal="left" vertical="top"/>
    </xf>
    <xf numFmtId="0" fontId="29" fillId="0" borderId="26" xfId="0" applyFont="1" applyBorder="1" applyAlignment="1">
      <alignment horizontal="left" vertical="top"/>
    </xf>
    <xf numFmtId="0" fontId="29" fillId="0" borderId="27" xfId="0" applyFont="1" applyBorder="1" applyAlignment="1">
      <alignment horizontal="left" vertical="top"/>
    </xf>
    <xf numFmtId="0" fontId="29" fillId="0" borderId="26" xfId="0" applyFont="1" applyFill="1" applyBorder="1" applyAlignment="1">
      <alignment horizontal="left" vertical="top"/>
    </xf>
    <xf numFmtId="0" fontId="29" fillId="0" borderId="27" xfId="0" applyFont="1" applyFill="1" applyBorder="1" applyAlignment="1">
      <alignment horizontal="left" vertical="top"/>
    </xf>
    <xf numFmtId="0" fontId="4" fillId="0" borderId="34" xfId="0" applyFont="1" applyBorder="1" applyAlignment="1">
      <alignment horizontal="left" vertical="top"/>
    </xf>
    <xf numFmtId="0" fontId="4" fillId="0" borderId="35" xfId="0" applyFont="1" applyBorder="1" applyAlignment="1">
      <alignment horizontal="left" vertical="top"/>
    </xf>
    <xf numFmtId="0" fontId="4" fillId="0" borderId="36" xfId="0" applyFont="1" applyBorder="1" applyAlignment="1">
      <alignment horizontal="left" vertical="top"/>
    </xf>
    <xf numFmtId="0" fontId="31" fillId="7" borderId="26" xfId="0" applyFont="1" applyFill="1" applyBorder="1" applyAlignment="1">
      <alignment horizontal="left" vertical="top"/>
    </xf>
    <xf numFmtId="0" fontId="31" fillId="7" borderId="27" xfId="0" applyFont="1" applyFill="1" applyBorder="1" applyAlignment="1">
      <alignment horizontal="left" vertical="top"/>
    </xf>
    <xf numFmtId="0" fontId="34" fillId="7" borderId="26" xfId="0" applyFont="1" applyFill="1" applyBorder="1" applyAlignment="1">
      <alignment horizontal="left" vertical="top"/>
    </xf>
    <xf numFmtId="0" fontId="34" fillId="7" borderId="27" xfId="0" applyFont="1" applyFill="1" applyBorder="1" applyAlignment="1">
      <alignment horizontal="left" vertical="top"/>
    </xf>
    <xf numFmtId="0" fontId="34" fillId="7" borderId="34" xfId="0" applyFont="1" applyFill="1" applyBorder="1" applyAlignment="1">
      <alignment horizontal="left" vertical="top"/>
    </xf>
    <xf numFmtId="0" fontId="34" fillId="7" borderId="35" xfId="0" applyFont="1" applyFill="1" applyBorder="1" applyAlignment="1">
      <alignment horizontal="left" vertical="top"/>
    </xf>
    <xf numFmtId="0" fontId="34" fillId="7" borderId="36" xfId="0" applyFont="1" applyFill="1" applyBorder="1" applyAlignment="1">
      <alignment horizontal="left" vertical="top"/>
    </xf>
    <xf numFmtId="0" fontId="31" fillId="8" borderId="26" xfId="0" applyFont="1" applyFill="1" applyBorder="1" applyAlignment="1">
      <alignment horizontal="left" vertical="top"/>
    </xf>
    <xf numFmtId="0" fontId="31" fillId="8" borderId="27" xfId="0" applyFont="1" applyFill="1" applyBorder="1" applyAlignment="1">
      <alignment horizontal="left" vertical="top"/>
    </xf>
    <xf numFmtId="0" fontId="31" fillId="0" borderId="26" xfId="0" applyFont="1" applyFill="1" applyBorder="1" applyAlignment="1">
      <alignment horizontal="left" vertical="top"/>
    </xf>
    <xf numFmtId="0" fontId="31" fillId="0" borderId="27" xfId="0" applyFont="1" applyFill="1" applyBorder="1" applyAlignment="1">
      <alignment horizontal="left" vertical="top"/>
    </xf>
    <xf numFmtId="0" fontId="34" fillId="0" borderId="26" xfId="0" applyFont="1" applyFill="1" applyBorder="1" applyAlignment="1">
      <alignment horizontal="left" vertical="top"/>
    </xf>
    <xf numFmtId="0" fontId="34" fillId="0" borderId="27" xfId="0" applyFont="1" applyFill="1" applyBorder="1" applyAlignment="1">
      <alignment horizontal="left" vertical="top"/>
    </xf>
    <xf numFmtId="0" fontId="4" fillId="0" borderId="26" xfId="0" applyFont="1" applyFill="1" applyBorder="1" applyAlignment="1">
      <alignment horizontal="left" vertical="top"/>
    </xf>
    <xf numFmtId="0" fontId="4" fillId="0" borderId="27" xfId="0" applyFont="1" applyFill="1" applyBorder="1" applyAlignment="1">
      <alignment horizontal="left" vertical="top"/>
    </xf>
    <xf numFmtId="0" fontId="4" fillId="0" borderId="34" xfId="0" applyFont="1" applyFill="1" applyBorder="1" applyAlignment="1">
      <alignment horizontal="left" vertical="top"/>
    </xf>
    <xf numFmtId="0" fontId="4" fillId="0" borderId="35" xfId="0" applyFont="1" applyFill="1" applyBorder="1" applyAlignment="1">
      <alignment horizontal="left" vertical="top"/>
    </xf>
    <xf numFmtId="0" fontId="4" fillId="0" borderId="36" xfId="0" applyFont="1" applyFill="1" applyBorder="1" applyAlignment="1">
      <alignment horizontal="left" vertical="top"/>
    </xf>
    <xf numFmtId="0" fontId="15" fillId="7" borderId="38" xfId="0" applyFont="1" applyFill="1" applyBorder="1" applyAlignment="1">
      <alignment horizontal="center"/>
    </xf>
    <xf numFmtId="0" fontId="4" fillId="9" borderId="12" xfId="0" applyFont="1" applyFill="1" applyBorder="1" applyAlignment="1">
      <alignment horizontal="left" vertical="top"/>
    </xf>
    <xf numFmtId="0" fontId="31" fillId="7" borderId="12" xfId="0" applyFont="1" applyFill="1" applyBorder="1" applyAlignment="1">
      <alignment horizontal="left" vertical="top"/>
    </xf>
    <xf numFmtId="0" fontId="34" fillId="7" borderId="12" xfId="0" applyFont="1" applyFill="1" applyBorder="1" applyAlignment="1">
      <alignment horizontal="left" vertical="top"/>
    </xf>
    <xf numFmtId="0" fontId="34" fillId="7" borderId="18" xfId="0" applyFont="1" applyFill="1" applyBorder="1" applyAlignment="1">
      <alignment horizontal="left" vertical="top"/>
    </xf>
    <xf numFmtId="0" fontId="29" fillId="9" borderId="26" xfId="0" applyFont="1" applyFill="1" applyBorder="1" applyAlignment="1">
      <alignment horizontal="left" vertical="top"/>
    </xf>
    <xf numFmtId="0" fontId="29" fillId="9" borderId="27" xfId="0" applyFont="1" applyFill="1" applyBorder="1" applyAlignment="1">
      <alignment horizontal="left" vertical="top"/>
    </xf>
    <xf numFmtId="0" fontId="29" fillId="0" borderId="34" xfId="0" applyFont="1" applyBorder="1" applyAlignment="1">
      <alignment horizontal="left" vertical="top"/>
    </xf>
    <xf numFmtId="0" fontId="29" fillId="0" borderId="35" xfId="0" applyFont="1" applyBorder="1" applyAlignment="1">
      <alignment horizontal="left" vertical="top"/>
    </xf>
    <xf numFmtId="0" fontId="29" fillId="0" borderId="36" xfId="0" applyFont="1" applyBorder="1" applyAlignment="1">
      <alignment horizontal="left" vertical="top"/>
    </xf>
    <xf numFmtId="0" fontId="15" fillId="7" borderId="27" xfId="0" applyFont="1" applyFill="1" applyBorder="1" applyAlignment="1">
      <alignment horizontal="center"/>
    </xf>
    <xf numFmtId="0" fontId="34" fillId="8" borderId="26" xfId="0" applyFont="1" applyFill="1" applyBorder="1" applyAlignment="1">
      <alignment horizontal="left" vertical="top"/>
    </xf>
    <xf numFmtId="0" fontId="34" fillId="8" borderId="27" xfId="0" applyFont="1" applyFill="1" applyBorder="1" applyAlignment="1">
      <alignment horizontal="left" vertical="top"/>
    </xf>
    <xf numFmtId="0" fontId="34" fillId="0" borderId="34" xfId="0" applyFont="1" applyFill="1" applyBorder="1" applyAlignment="1">
      <alignment horizontal="left" vertical="top"/>
    </xf>
    <xf numFmtId="0" fontId="34" fillId="0" borderId="35" xfId="0" applyFont="1" applyFill="1" applyBorder="1" applyAlignment="1">
      <alignment horizontal="left" vertical="top"/>
    </xf>
    <xf numFmtId="0" fontId="34" fillId="0" borderId="36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 wrapText="1"/>
    </xf>
    <xf numFmtId="1" fontId="2" fillId="0" borderId="0" xfId="0" applyNumberFormat="1" applyFont="1" applyFill="1" applyBorder="1" applyAlignment="1">
      <alignment horizontal="center" vertical="top" wrapText="1"/>
    </xf>
    <xf numFmtId="164" fontId="1" fillId="0" borderId="0" xfId="0" applyNumberFormat="1" applyFont="1" applyFill="1" applyBorder="1" applyAlignment="1">
      <alignment horizontal="center" vertical="top" shrinkToFit="1"/>
    </xf>
    <xf numFmtId="0" fontId="31" fillId="7" borderId="35" xfId="0" applyFont="1" applyFill="1" applyBorder="1" applyAlignment="1">
      <alignment horizontal="left" vertical="top"/>
    </xf>
    <xf numFmtId="0" fontId="31" fillId="0" borderId="35" xfId="0" applyFont="1" applyFill="1" applyBorder="1" applyAlignment="1">
      <alignment horizontal="left" vertical="top"/>
    </xf>
    <xf numFmtId="0" fontId="15" fillId="0" borderId="38" xfId="0" applyFont="1" applyBorder="1" applyAlignment="1">
      <alignment horizontal="center"/>
    </xf>
    <xf numFmtId="0" fontId="4" fillId="0" borderId="12" xfId="0" applyFont="1" applyBorder="1" applyAlignment="1">
      <alignment horizontal="left" vertical="top"/>
    </xf>
    <xf numFmtId="0" fontId="4" fillId="0" borderId="12" xfId="0" applyFont="1" applyFill="1" applyBorder="1" applyAlignment="1">
      <alignment horizontal="left" vertical="top"/>
    </xf>
    <xf numFmtId="0" fontId="29" fillId="9" borderId="12" xfId="0" applyFont="1" applyFill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31" fillId="7" borderId="34" xfId="0" applyFont="1" applyFill="1" applyBorder="1" applyAlignment="1">
      <alignment horizontal="left" vertical="top"/>
    </xf>
    <xf numFmtId="0" fontId="31" fillId="7" borderId="36" xfId="0" applyFont="1" applyFill="1" applyBorder="1" applyAlignment="1">
      <alignment horizontal="left" vertical="top"/>
    </xf>
    <xf numFmtId="0" fontId="31" fillId="0" borderId="34" xfId="0" applyFont="1" applyFill="1" applyBorder="1" applyAlignment="1">
      <alignment horizontal="left" vertical="top"/>
    </xf>
    <xf numFmtId="0" fontId="31" fillId="0" borderId="36" xfId="0" applyFont="1" applyFill="1" applyBorder="1" applyAlignment="1">
      <alignment horizontal="left" vertical="top"/>
    </xf>
    <xf numFmtId="0" fontId="15" fillId="0" borderId="12" xfId="0" applyFont="1" applyBorder="1" applyAlignment="1">
      <alignment horizontal="center"/>
    </xf>
    <xf numFmtId="0" fontId="23" fillId="0" borderId="26" xfId="0" applyFont="1" applyBorder="1" applyAlignment="1">
      <alignment horizontal="left" vertical="top"/>
    </xf>
    <xf numFmtId="0" fontId="23" fillId="0" borderId="27" xfId="0" applyFont="1" applyBorder="1" applyAlignment="1">
      <alignment horizontal="left" vertical="top"/>
    </xf>
    <xf numFmtId="0" fontId="4" fillId="0" borderId="44" xfId="0" applyFont="1" applyBorder="1" applyAlignment="1">
      <alignment horizontal="left" vertical="top"/>
    </xf>
    <xf numFmtId="0" fontId="4" fillId="0" borderId="45" xfId="0" applyFont="1" applyBorder="1" applyAlignment="1">
      <alignment horizontal="left" vertical="top"/>
    </xf>
    <xf numFmtId="0" fontId="32" fillId="7" borderId="26" xfId="0" applyFont="1" applyFill="1" applyBorder="1" applyAlignment="1">
      <alignment horizontal="left" vertical="top"/>
    </xf>
    <xf numFmtId="0" fontId="32" fillId="7" borderId="27" xfId="0" applyFont="1" applyFill="1" applyBorder="1" applyAlignment="1">
      <alignment horizontal="left" vertical="top"/>
    </xf>
    <xf numFmtId="0" fontId="32" fillId="0" borderId="26" xfId="0" applyFont="1" applyFill="1" applyBorder="1" applyAlignment="1">
      <alignment horizontal="left" vertical="top"/>
    </xf>
    <xf numFmtId="0" fontId="32" fillId="0" borderId="27" xfId="0" applyFont="1" applyFill="1" applyBorder="1" applyAlignment="1">
      <alignment horizontal="left" vertical="top"/>
    </xf>
    <xf numFmtId="0" fontId="4" fillId="0" borderId="44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0" borderId="45" xfId="0" applyFont="1" applyFill="1" applyBorder="1" applyAlignment="1">
      <alignment horizontal="left" vertical="top"/>
    </xf>
    <xf numFmtId="0" fontId="1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7" fillId="2" borderId="3" xfId="0" applyFont="1" applyFill="1" applyBorder="1" applyAlignment="1">
      <alignment vertical="center"/>
    </xf>
    <xf numFmtId="0" fontId="15" fillId="4" borderId="4" xfId="0" applyFont="1" applyFill="1" applyBorder="1" applyAlignment="1">
      <alignment horizontal="right" vertical="top" wrapText="1"/>
    </xf>
    <xf numFmtId="0" fontId="19" fillId="4" borderId="4" xfId="0" applyFont="1" applyFill="1" applyBorder="1" applyAlignment="1">
      <alignment horizontal="right" vertical="top" wrapText="1"/>
    </xf>
    <xf numFmtId="0" fontId="14" fillId="0" borderId="9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/>
    </xf>
    <xf numFmtId="0" fontId="28" fillId="0" borderId="9" xfId="0" applyFont="1" applyBorder="1" applyAlignment="1">
      <alignment horizontal="left" vertical="center"/>
    </xf>
    <xf numFmtId="0" fontId="28" fillId="0" borderId="9" xfId="0" applyFont="1" applyFill="1" applyBorder="1" applyAlignment="1">
      <alignment horizontal="left" vertical="center"/>
    </xf>
    <xf numFmtId="0" fontId="19" fillId="0" borderId="4" xfId="0" applyFont="1" applyFill="1" applyBorder="1" applyAlignment="1">
      <alignment horizontal="right" vertical="top" wrapText="1"/>
    </xf>
    <xf numFmtId="0" fontId="19" fillId="4" borderId="4" xfId="0" applyFont="1" applyFill="1" applyBorder="1" applyAlignment="1">
      <alignment horizontal="left" vertical="top" wrapText="1"/>
    </xf>
    <xf numFmtId="0" fontId="19" fillId="4" borderId="4" xfId="0" applyFont="1" applyFill="1" applyBorder="1" applyAlignment="1">
      <alignment vertical="top" wrapText="1"/>
    </xf>
    <xf numFmtId="0" fontId="14" fillId="0" borderId="9" xfId="0" applyFont="1" applyFill="1" applyBorder="1" applyAlignment="1">
      <alignment horizontal="left" vertical="center"/>
    </xf>
    <xf numFmtId="0" fontId="15" fillId="0" borderId="14" xfId="0" applyFont="1" applyFill="1" applyBorder="1" applyAlignment="1">
      <alignment horizontal="right" vertical="top" wrapText="1"/>
    </xf>
    <xf numFmtId="0" fontId="15" fillId="3" borderId="14" xfId="0" applyFont="1" applyFill="1" applyBorder="1" applyAlignment="1">
      <alignment horizontal="left" vertical="top" wrapText="1"/>
    </xf>
    <xf numFmtId="0" fontId="20" fillId="0" borderId="14" xfId="0" applyFont="1" applyFill="1" applyBorder="1" applyAlignment="1">
      <alignment horizontal="right" vertical="top" wrapText="1"/>
    </xf>
    <xf numFmtId="0" fontId="21" fillId="0" borderId="9" xfId="0" applyFont="1" applyBorder="1" applyAlignment="1">
      <alignment horizontal="left" vertical="center"/>
    </xf>
    <xf numFmtId="0" fontId="15" fillId="0" borderId="9" xfId="0" applyFont="1" applyBorder="1" applyAlignment="1">
      <alignment horizontal="center"/>
    </xf>
    <xf numFmtId="0" fontId="35" fillId="0" borderId="26" xfId="0" applyFont="1" applyFill="1" applyBorder="1" applyAlignment="1">
      <alignment horizontal="left" vertical="top"/>
    </xf>
    <xf numFmtId="0" fontId="8" fillId="0" borderId="5" xfId="0" applyFont="1" applyBorder="1" applyAlignment="1">
      <alignment horizontal="center" vertical="center" wrapText="1"/>
    </xf>
    <xf numFmtId="164" fontId="14" fillId="0" borderId="5" xfId="0" applyNumberFormat="1" applyFont="1" applyFill="1" applyBorder="1" applyAlignment="1">
      <alignment horizontal="center" vertical="center" shrinkToFit="1"/>
    </xf>
    <xf numFmtId="0" fontId="27" fillId="0" borderId="5" xfId="0" applyFont="1" applyBorder="1" applyAlignment="1">
      <alignment horizontal="left" vertical="top"/>
    </xf>
    <xf numFmtId="0" fontId="18" fillId="0" borderId="14" xfId="0" applyFont="1" applyFill="1" applyBorder="1" applyAlignment="1">
      <alignment horizontal="righ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vertical="top" wrapText="1"/>
    </xf>
    <xf numFmtId="0" fontId="36" fillId="7" borderId="26" xfId="0" applyFont="1" applyFill="1" applyBorder="1" applyAlignment="1">
      <alignment horizontal="center" vertical="top"/>
    </xf>
    <xf numFmtId="0" fontId="31" fillId="0" borderId="44" xfId="0" applyFont="1" applyFill="1" applyBorder="1" applyAlignment="1">
      <alignment horizontal="left" vertical="top"/>
    </xf>
    <xf numFmtId="0" fontId="31" fillId="0" borderId="0" xfId="0" applyFont="1" applyFill="1" applyBorder="1" applyAlignment="1">
      <alignment horizontal="left" vertical="top"/>
    </xf>
    <xf numFmtId="0" fontId="31" fillId="0" borderId="45" xfId="0" applyFont="1" applyFill="1" applyBorder="1" applyAlignment="1">
      <alignment horizontal="left" vertical="top"/>
    </xf>
    <xf numFmtId="0" fontId="8" fillId="0" borderId="47" xfId="0" applyFont="1" applyBorder="1" applyAlignment="1">
      <alignment horizontal="center" vertical="center" wrapText="1"/>
    </xf>
    <xf numFmtId="1" fontId="14" fillId="0" borderId="48" xfId="0" applyNumberFormat="1" applyFont="1" applyBorder="1" applyAlignment="1">
      <alignment horizontal="center" vertical="center" shrinkToFit="1"/>
    </xf>
    <xf numFmtId="0" fontId="8" fillId="0" borderId="48" xfId="0" applyFont="1" applyBorder="1" applyAlignment="1">
      <alignment horizontal="center" vertical="center" wrapText="1"/>
    </xf>
    <xf numFmtId="164" fontId="14" fillId="0" borderId="46" xfId="0" applyNumberFormat="1" applyFont="1" applyFill="1" applyBorder="1" applyAlignment="1">
      <alignment horizontal="center" vertical="center" shrinkToFit="1"/>
    </xf>
    <xf numFmtId="0" fontId="0" fillId="0" borderId="0" xfId="0" applyFill="1"/>
    <xf numFmtId="0" fontId="15" fillId="7" borderId="12" xfId="0" applyFont="1" applyFill="1" applyBorder="1" applyAlignment="1">
      <alignment horizontal="center"/>
    </xf>
    <xf numFmtId="0" fontId="2" fillId="0" borderId="7" xfId="0" applyFont="1" applyBorder="1" applyAlignment="1">
      <alignment horizontal="left" vertical="top"/>
    </xf>
    <xf numFmtId="0" fontId="2" fillId="0" borderId="7" xfId="0" applyFont="1" applyFill="1" applyBorder="1" applyAlignment="1">
      <alignment horizontal="left" vertical="top" wrapText="1"/>
    </xf>
    <xf numFmtId="0" fontId="2" fillId="0" borderId="7" xfId="0" applyFont="1" applyBorder="1" applyAlignment="1">
      <alignment horizontal="center" vertical="center" wrapText="1"/>
    </xf>
    <xf numFmtId="0" fontId="17" fillId="0" borderId="43" xfId="0" applyFont="1" applyFill="1" applyBorder="1" applyAlignment="1">
      <alignment horizontal="center" vertical="center" wrapText="1"/>
    </xf>
    <xf numFmtId="0" fontId="17" fillId="0" borderId="41" xfId="0" applyFont="1" applyFill="1" applyBorder="1" applyAlignment="1">
      <alignment horizontal="center" vertical="center" wrapText="1"/>
    </xf>
    <xf numFmtId="0" fontId="17" fillId="0" borderId="42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top" wrapText="1"/>
    </xf>
    <xf numFmtId="0" fontId="15" fillId="0" borderId="24" xfId="0" applyFont="1" applyFill="1" applyBorder="1" applyAlignment="1">
      <alignment horizontal="center" vertical="top" wrapText="1"/>
    </xf>
    <xf numFmtId="0" fontId="15" fillId="0" borderId="25" xfId="0" applyFont="1" applyFill="1" applyBorder="1" applyAlignment="1">
      <alignment horizontal="center" vertical="top" wrapText="1"/>
    </xf>
    <xf numFmtId="0" fontId="17" fillId="0" borderId="3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5" fillId="7" borderId="12" xfId="0" applyFont="1" applyFill="1" applyBorder="1" applyAlignment="1">
      <alignment horizontal="center"/>
    </xf>
    <xf numFmtId="0" fontId="15" fillId="7" borderId="14" xfId="0" applyFont="1" applyFill="1" applyBorder="1" applyAlignment="1">
      <alignment horizontal="center"/>
    </xf>
    <xf numFmtId="0" fontId="17" fillId="7" borderId="43" xfId="0" applyFont="1" applyFill="1" applyBorder="1" applyAlignment="1">
      <alignment horizontal="center" vertical="center"/>
    </xf>
    <xf numFmtId="0" fontId="17" fillId="7" borderId="41" xfId="0" applyFont="1" applyFill="1" applyBorder="1" applyAlignment="1">
      <alignment horizontal="center" vertical="center"/>
    </xf>
    <xf numFmtId="0" fontId="17" fillId="7" borderId="42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top" wrapText="1"/>
    </xf>
    <xf numFmtId="0" fontId="15" fillId="0" borderId="21" xfId="0" applyFont="1" applyBorder="1" applyAlignment="1">
      <alignment horizontal="center" vertical="top" wrapText="1"/>
    </xf>
    <xf numFmtId="0" fontId="15" fillId="0" borderId="37" xfId="0" applyFont="1" applyBorder="1" applyAlignment="1">
      <alignment horizontal="center" vertical="top" wrapText="1"/>
    </xf>
    <xf numFmtId="0" fontId="15" fillId="7" borderId="23" xfId="0" applyFont="1" applyFill="1" applyBorder="1" applyAlignment="1">
      <alignment horizontal="center" vertical="top" wrapText="1"/>
    </xf>
    <xf numFmtId="0" fontId="15" fillId="7" borderId="24" xfId="0" applyFont="1" applyFill="1" applyBorder="1" applyAlignment="1">
      <alignment horizontal="center" vertical="top" wrapText="1"/>
    </xf>
    <xf numFmtId="0" fontId="15" fillId="7" borderId="25" xfId="0" applyFont="1" applyFill="1" applyBorder="1" applyAlignment="1">
      <alignment horizontal="center" vertical="top" wrapText="1"/>
    </xf>
    <xf numFmtId="0" fontId="15" fillId="7" borderId="28" xfId="0" applyFont="1" applyFill="1" applyBorder="1" applyAlignment="1">
      <alignment horizontal="center"/>
    </xf>
    <xf numFmtId="0" fontId="15" fillId="7" borderId="29" xfId="0" applyFont="1" applyFill="1" applyBorder="1" applyAlignment="1">
      <alignment horizontal="center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top" wrapText="1"/>
    </xf>
    <xf numFmtId="0" fontId="31" fillId="0" borderId="2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7" borderId="23" xfId="0" applyFont="1" applyFill="1" applyBorder="1" applyAlignment="1">
      <alignment horizontal="center" wrapText="1"/>
    </xf>
    <xf numFmtId="0" fontId="15" fillId="7" borderId="24" xfId="0" applyFont="1" applyFill="1" applyBorder="1" applyAlignment="1">
      <alignment horizontal="center" wrapText="1"/>
    </xf>
    <xf numFmtId="0" fontId="15" fillId="7" borderId="25" xfId="0" applyFont="1" applyFill="1" applyBorder="1" applyAlignment="1">
      <alignment horizontal="center" wrapText="1"/>
    </xf>
    <xf numFmtId="0" fontId="15" fillId="0" borderId="2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29" xfId="0" applyFont="1" applyFill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 wrapText="1"/>
    </xf>
    <xf numFmtId="0" fontId="17" fillId="0" borderId="24" xfId="0" applyFont="1" applyFill="1" applyBorder="1" applyAlignment="1">
      <alignment horizontal="center" vertical="center" wrapText="1"/>
    </xf>
    <xf numFmtId="0" fontId="17" fillId="0" borderId="25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top"/>
    </xf>
    <xf numFmtId="0" fontId="15" fillId="7" borderId="49" xfId="0" applyFont="1" applyFill="1" applyBorder="1" applyAlignment="1">
      <alignment horizontal="center" wrapText="1"/>
    </xf>
    <xf numFmtId="0" fontId="15" fillId="7" borderId="16" xfId="0" applyFont="1" applyFill="1" applyBorder="1" applyAlignment="1">
      <alignment horizontal="center" wrapText="1"/>
    </xf>
    <xf numFmtId="0" fontId="15" fillId="7" borderId="50" xfId="0" applyFont="1" applyFill="1" applyBorder="1" applyAlignment="1">
      <alignment horizontal="center" wrapText="1"/>
    </xf>
    <xf numFmtId="0" fontId="17" fillId="7" borderId="39" xfId="0" applyFont="1" applyFill="1" applyBorder="1" applyAlignment="1">
      <alignment horizontal="center" vertical="center"/>
    </xf>
    <xf numFmtId="0" fontId="17" fillId="7" borderId="40" xfId="0" applyFont="1" applyFill="1" applyBorder="1" applyAlignment="1">
      <alignment horizontal="center" vertical="center"/>
    </xf>
    <xf numFmtId="0" fontId="17" fillId="7" borderId="51" xfId="0" applyFont="1" applyFill="1" applyBorder="1" applyAlignment="1">
      <alignment horizontal="center" vertical="center"/>
    </xf>
    <xf numFmtId="0" fontId="15" fillId="7" borderId="49" xfId="0" applyFont="1" applyFill="1" applyBorder="1" applyAlignment="1">
      <alignment horizontal="center"/>
    </xf>
    <xf numFmtId="0" fontId="15" fillId="7" borderId="52" xfId="0" applyFont="1" applyFill="1" applyBorder="1" applyAlignment="1">
      <alignment horizontal="center"/>
    </xf>
    <xf numFmtId="0" fontId="15" fillId="7" borderId="53" xfId="0" applyFont="1" applyFill="1" applyBorder="1" applyAlignment="1">
      <alignment horizontal="center"/>
    </xf>
    <xf numFmtId="0" fontId="15" fillId="7" borderId="50" xfId="0" applyFont="1" applyFill="1" applyBorder="1" applyAlignment="1">
      <alignment horizontal="center"/>
    </xf>
    <xf numFmtId="0" fontId="15" fillId="7" borderId="39" xfId="0" applyFont="1" applyFill="1" applyBorder="1" applyAlignment="1">
      <alignment horizontal="center" wrapText="1"/>
    </xf>
    <xf numFmtId="0" fontId="15" fillId="7" borderId="40" xfId="0" applyFont="1" applyFill="1" applyBorder="1" applyAlignment="1">
      <alignment horizontal="center" wrapText="1"/>
    </xf>
    <xf numFmtId="0" fontId="15" fillId="7" borderId="51" xfId="0" applyFont="1" applyFill="1" applyBorder="1" applyAlignment="1">
      <alignment horizontal="center" wrapText="1"/>
    </xf>
    <xf numFmtId="0" fontId="15" fillId="7" borderId="54" xfId="0" applyFont="1" applyFill="1" applyBorder="1" applyAlignment="1">
      <alignment horizontal="center"/>
    </xf>
    <xf numFmtId="0" fontId="15" fillId="7" borderId="55" xfId="0" applyFont="1" applyFill="1" applyBorder="1" applyAlignment="1">
      <alignment horizontal="center"/>
    </xf>
    <xf numFmtId="0" fontId="15" fillId="7" borderId="53" xfId="0" applyFont="1" applyFill="1" applyBorder="1" applyAlignment="1">
      <alignment horizontal="center"/>
    </xf>
    <xf numFmtId="0" fontId="15" fillId="7" borderId="56" xfId="0" applyFont="1" applyFill="1" applyBorder="1" applyAlignment="1">
      <alignment horizontal="center"/>
    </xf>
    <xf numFmtId="0" fontId="15" fillId="7" borderId="39" xfId="0" applyFont="1" applyFill="1" applyBorder="1" applyAlignment="1">
      <alignment horizontal="center" vertical="top" wrapText="1"/>
    </xf>
    <xf numFmtId="0" fontId="15" fillId="7" borderId="40" xfId="0" applyFont="1" applyFill="1" applyBorder="1" applyAlignment="1">
      <alignment horizontal="center" vertical="top" wrapText="1"/>
    </xf>
    <xf numFmtId="0" fontId="15" fillId="7" borderId="5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  <color rgb="FF4D8A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9525</xdr:colOff>
      <xdr:row>2</xdr:row>
      <xdr:rowOff>57150</xdr:rowOff>
    </xdr:from>
    <xdr:ext cx="2066925" cy="590550"/>
    <xdr:pic>
      <xdr:nvPicPr>
        <xdr:cNvPr id="3" name="image1.jpg">
          <a:extLst>
            <a:ext uri="{FF2B5EF4-FFF2-40B4-BE49-F238E27FC236}">
              <a16:creationId xmlns:a16="http://schemas.microsoft.com/office/drawing/2014/main" id="{6CFD5AB9-5304-4FC8-B207-233137B51E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10050" y="57150"/>
          <a:ext cx="2066925" cy="5905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11</xdr:col>
      <xdr:colOff>0</xdr:colOff>
      <xdr:row>2</xdr:row>
      <xdr:rowOff>0</xdr:rowOff>
    </xdr:from>
    <xdr:to>
      <xdr:col>12</xdr:col>
      <xdr:colOff>960276</xdr:colOff>
      <xdr:row>5</xdr:row>
      <xdr:rowOff>22158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8FBB9CCD-3530-4894-B83D-6753E84F8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15650" y="0"/>
          <a:ext cx="1798476" cy="6889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573F6-8B96-490F-8A39-CF9592A71473}">
  <dimension ref="A2:AO157"/>
  <sheetViews>
    <sheetView tabSelected="1" topLeftCell="G1" workbookViewId="0">
      <selection activeCell="AI16" sqref="AI16"/>
    </sheetView>
  </sheetViews>
  <sheetFormatPr baseColWidth="10" defaultColWidth="12.5703125" defaultRowHeight="15" customHeight="1" x14ac:dyDescent="0.2"/>
  <cols>
    <col min="1" max="1" width="12.5703125" style="270"/>
    <col min="2" max="2" width="25.28515625" style="26" bestFit="1" customWidth="1"/>
    <col min="3" max="3" width="49.85546875" style="26" customWidth="1"/>
    <col min="4" max="4" width="12.7109375" style="26" customWidth="1"/>
    <col min="5" max="5" width="5.85546875" style="26" customWidth="1"/>
    <col min="6" max="6" width="11.140625" style="26" customWidth="1"/>
    <col min="7" max="7" width="5.28515625" style="26" customWidth="1"/>
    <col min="8" max="8" width="10.140625" style="26" customWidth="1"/>
    <col min="9" max="9" width="5.42578125" style="3" customWidth="1"/>
    <col min="10" max="10" width="12.5703125" style="3"/>
    <col min="11" max="11" width="14.140625" style="3" customWidth="1"/>
    <col min="12" max="12" width="12.5703125" style="3"/>
    <col min="13" max="13" width="29" style="3" customWidth="1"/>
    <col min="14" max="14" width="7.140625" style="3" customWidth="1"/>
    <col min="15" max="21" width="5.140625" style="3" customWidth="1"/>
    <col min="22" max="25" width="6.42578125" style="3" customWidth="1"/>
    <col min="26" max="33" width="4.7109375" style="3" customWidth="1"/>
    <col min="34" max="36" width="6.42578125" style="36" customWidth="1"/>
    <col min="37" max="16384" width="12.5703125" style="3"/>
  </cols>
  <sheetData>
    <row r="2" spans="1:36" ht="15" customHeight="1" x14ac:dyDescent="0.2">
      <c r="O2" s="59" t="s">
        <v>290</v>
      </c>
      <c r="P2" s="350"/>
      <c r="Q2" s="350"/>
      <c r="R2" s="350"/>
      <c r="S2" s="59" t="s">
        <v>291</v>
      </c>
    </row>
    <row r="3" spans="1:36" ht="15" customHeight="1" x14ac:dyDescent="0.2">
      <c r="B3" s="59"/>
      <c r="C3" s="106"/>
      <c r="D3" s="13" t="s">
        <v>0</v>
      </c>
      <c r="E3" s="24"/>
      <c r="F3" s="24"/>
      <c r="G3" s="14" t="s">
        <v>1</v>
      </c>
      <c r="H3" s="24"/>
      <c r="I3" s="24"/>
      <c r="J3" s="24"/>
      <c r="K3" s="13"/>
      <c r="L3" s="24"/>
      <c r="M3" s="14"/>
      <c r="O3" s="59" t="s">
        <v>292</v>
      </c>
      <c r="P3" s="350"/>
      <c r="Q3" s="350"/>
      <c r="R3" s="350"/>
      <c r="S3" s="350"/>
    </row>
    <row r="4" spans="1:36" ht="15" customHeight="1" thickBot="1" x14ac:dyDescent="0.25">
      <c r="B4" s="59"/>
      <c r="C4" s="106"/>
      <c r="D4" s="13" t="s">
        <v>2</v>
      </c>
      <c r="E4" s="24"/>
      <c r="F4" s="24"/>
      <c r="G4" s="306" t="s">
        <v>61</v>
      </c>
      <c r="H4" s="24"/>
      <c r="I4" s="24"/>
      <c r="J4" s="24"/>
      <c r="K4" s="13"/>
      <c r="L4" s="24"/>
      <c r="M4" s="27"/>
      <c r="O4" s="116" t="s">
        <v>293</v>
      </c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50"/>
      <c r="AI4" s="150"/>
      <c r="AJ4" s="150"/>
    </row>
    <row r="5" spans="1:36" ht="22.5" customHeight="1" thickBot="1" x14ac:dyDescent="0.25">
      <c r="B5" s="59"/>
      <c r="C5" s="85"/>
      <c r="D5" s="15" t="s">
        <v>3</v>
      </c>
      <c r="G5" s="14" t="s">
        <v>4</v>
      </c>
      <c r="I5" s="26"/>
      <c r="J5" s="26"/>
      <c r="K5" s="15"/>
      <c r="L5" s="26"/>
      <c r="M5" s="14"/>
      <c r="O5" s="317" t="s">
        <v>33</v>
      </c>
      <c r="P5" s="318"/>
      <c r="Q5" s="318"/>
      <c r="R5" s="318"/>
      <c r="S5" s="318"/>
      <c r="T5" s="318"/>
      <c r="U5" s="318"/>
      <c r="V5" s="354" t="s">
        <v>34</v>
      </c>
      <c r="W5" s="355"/>
      <c r="X5" s="355"/>
      <c r="Y5" s="355"/>
      <c r="Z5" s="355"/>
      <c r="AA5" s="355"/>
      <c r="AB5" s="355"/>
      <c r="AC5" s="355"/>
      <c r="AD5" s="355"/>
      <c r="AE5" s="355"/>
      <c r="AF5" s="355"/>
      <c r="AG5" s="356"/>
      <c r="AH5" s="347" t="s">
        <v>48</v>
      </c>
      <c r="AI5" s="348"/>
      <c r="AJ5" s="349"/>
    </row>
    <row r="6" spans="1:36" ht="21" customHeight="1" x14ac:dyDescent="0.2">
      <c r="B6" s="59"/>
      <c r="C6" s="85"/>
      <c r="D6" s="15" t="s">
        <v>3</v>
      </c>
      <c r="G6" s="3" t="s">
        <v>26</v>
      </c>
      <c r="I6" s="26"/>
      <c r="J6" s="26"/>
      <c r="K6" s="15"/>
      <c r="L6" s="26"/>
      <c r="O6" s="336" t="s">
        <v>35</v>
      </c>
      <c r="P6" s="337"/>
      <c r="Q6" s="337"/>
      <c r="R6" s="337"/>
      <c r="S6" s="337"/>
      <c r="T6" s="337"/>
      <c r="U6" s="338"/>
      <c r="V6" s="351" t="s">
        <v>35</v>
      </c>
      <c r="W6" s="352"/>
      <c r="X6" s="352"/>
      <c r="Y6" s="352"/>
      <c r="Z6" s="351" t="s">
        <v>36</v>
      </c>
      <c r="AA6" s="352"/>
      <c r="AB6" s="352"/>
      <c r="AC6" s="352"/>
      <c r="AD6" s="352"/>
      <c r="AE6" s="352"/>
      <c r="AF6" s="352"/>
      <c r="AG6" s="353"/>
      <c r="AH6" s="342" t="s">
        <v>49</v>
      </c>
      <c r="AI6" s="343"/>
      <c r="AJ6" s="344"/>
    </row>
    <row r="7" spans="1:36" ht="25.5" x14ac:dyDescent="0.2">
      <c r="B7" s="61"/>
      <c r="C7" s="110" t="s">
        <v>133</v>
      </c>
      <c r="D7" s="158" t="s">
        <v>5</v>
      </c>
      <c r="E7" s="94" t="s">
        <v>27</v>
      </c>
      <c r="F7" s="103"/>
      <c r="G7" s="103"/>
      <c r="H7" s="103"/>
      <c r="I7" s="103"/>
      <c r="J7" s="103"/>
      <c r="K7" s="103"/>
      <c r="L7" s="103"/>
      <c r="M7" s="104"/>
      <c r="O7" s="118" t="s">
        <v>37</v>
      </c>
      <c r="P7" s="195" t="s">
        <v>38</v>
      </c>
      <c r="Q7" s="290" t="s">
        <v>252</v>
      </c>
      <c r="R7" s="195" t="s">
        <v>39</v>
      </c>
      <c r="S7" s="195" t="s">
        <v>40</v>
      </c>
      <c r="T7" s="195" t="s">
        <v>41</v>
      </c>
      <c r="U7" s="196" t="s">
        <v>42</v>
      </c>
      <c r="V7" s="119" t="s">
        <v>37</v>
      </c>
      <c r="W7" s="120" t="s">
        <v>38</v>
      </c>
      <c r="X7" s="120" t="s">
        <v>39</v>
      </c>
      <c r="Y7" s="307" t="s">
        <v>41</v>
      </c>
      <c r="Z7" s="330" t="s">
        <v>37</v>
      </c>
      <c r="AA7" s="320"/>
      <c r="AB7" s="319" t="s">
        <v>38</v>
      </c>
      <c r="AC7" s="320"/>
      <c r="AD7" s="319" t="s">
        <v>43</v>
      </c>
      <c r="AE7" s="320"/>
      <c r="AF7" s="319" t="s">
        <v>41</v>
      </c>
      <c r="AG7" s="331"/>
      <c r="AH7" s="154" t="s">
        <v>46</v>
      </c>
      <c r="AI7" s="151" t="s">
        <v>47</v>
      </c>
      <c r="AJ7" s="155" t="s">
        <v>10</v>
      </c>
    </row>
    <row r="8" spans="1:36" ht="33.75" customHeight="1" x14ac:dyDescent="0.2">
      <c r="A8" s="278" t="s">
        <v>250</v>
      </c>
      <c r="B8" s="275" t="s">
        <v>143</v>
      </c>
      <c r="C8" s="52" t="s">
        <v>6</v>
      </c>
      <c r="D8" s="7"/>
      <c r="E8" s="8" t="s">
        <v>7</v>
      </c>
      <c r="F8" s="8" t="s">
        <v>8</v>
      </c>
      <c r="G8" s="9" t="s">
        <v>9</v>
      </c>
      <c r="H8" s="10" t="s">
        <v>8</v>
      </c>
      <c r="I8" s="9" t="s">
        <v>10</v>
      </c>
      <c r="J8" s="10" t="s">
        <v>11</v>
      </c>
      <c r="K8" s="11" t="s">
        <v>12</v>
      </c>
      <c r="L8" s="9" t="s">
        <v>13</v>
      </c>
      <c r="M8" s="12" t="s">
        <v>14</v>
      </c>
      <c r="O8" s="121" t="s">
        <v>44</v>
      </c>
      <c r="P8" s="122" t="s">
        <v>44</v>
      </c>
      <c r="Q8" s="122" t="s">
        <v>44</v>
      </c>
      <c r="R8" s="122" t="s">
        <v>44</v>
      </c>
      <c r="S8" s="122" t="s">
        <v>44</v>
      </c>
      <c r="T8" s="122" t="s">
        <v>44</v>
      </c>
      <c r="U8" s="123" t="s">
        <v>44</v>
      </c>
      <c r="V8" s="124" t="s">
        <v>44</v>
      </c>
      <c r="W8" s="125" t="s">
        <v>44</v>
      </c>
      <c r="X8" s="125" t="s">
        <v>44</v>
      </c>
      <c r="Y8" s="228" t="s">
        <v>44</v>
      </c>
      <c r="Z8" s="124" t="s">
        <v>44</v>
      </c>
      <c r="AA8" s="125" t="s">
        <v>45</v>
      </c>
      <c r="AB8" s="125" t="s">
        <v>44</v>
      </c>
      <c r="AC8" s="125" t="s">
        <v>45</v>
      </c>
      <c r="AD8" s="125" t="s">
        <v>44</v>
      </c>
      <c r="AE8" s="125" t="s">
        <v>45</v>
      </c>
      <c r="AF8" s="125" t="s">
        <v>44</v>
      </c>
      <c r="AG8" s="126" t="s">
        <v>45</v>
      </c>
      <c r="AH8" s="152" t="s">
        <v>44</v>
      </c>
      <c r="AI8" s="153" t="s">
        <v>44</v>
      </c>
      <c r="AJ8" s="156" t="s">
        <v>44</v>
      </c>
    </row>
    <row r="9" spans="1:36" ht="12.75" x14ac:dyDescent="0.2">
      <c r="A9" s="279"/>
      <c r="B9" s="276" t="s">
        <v>144</v>
      </c>
      <c r="C9" s="16" t="s">
        <v>60</v>
      </c>
      <c r="D9" s="47"/>
      <c r="E9" s="47"/>
      <c r="F9" s="47"/>
      <c r="G9" s="55"/>
      <c r="H9" s="48"/>
      <c r="I9" s="47"/>
      <c r="J9" s="48"/>
      <c r="K9" s="48" t="s">
        <v>17</v>
      </c>
      <c r="L9" s="48" t="s">
        <v>17</v>
      </c>
      <c r="M9" s="49"/>
      <c r="O9" s="199"/>
      <c r="P9" s="140"/>
      <c r="Q9" s="140"/>
      <c r="R9" s="140"/>
      <c r="S9" s="140"/>
      <c r="T9" s="140"/>
      <c r="U9" s="200"/>
      <c r="V9" s="199"/>
      <c r="W9" s="140"/>
      <c r="X9" s="140"/>
      <c r="Y9" s="229"/>
      <c r="Z9" s="199"/>
      <c r="AA9" s="140"/>
      <c r="AB9" s="140"/>
      <c r="AC9" s="140"/>
      <c r="AD9" s="140"/>
      <c r="AE9" s="140"/>
      <c r="AF9" s="140"/>
      <c r="AG9" s="200"/>
      <c r="AH9" s="217"/>
      <c r="AI9" s="128"/>
      <c r="AJ9" s="218"/>
    </row>
    <row r="10" spans="1:36" ht="15" customHeight="1" x14ac:dyDescent="0.2">
      <c r="A10" s="279"/>
      <c r="B10" s="102" t="s">
        <v>145</v>
      </c>
      <c r="C10" s="51" t="s">
        <v>74</v>
      </c>
      <c r="D10" s="21">
        <v>4</v>
      </c>
      <c r="E10" s="22">
        <v>36</v>
      </c>
      <c r="F10" s="21">
        <v>1</v>
      </c>
      <c r="G10" s="21">
        <v>0</v>
      </c>
      <c r="H10" s="21">
        <v>1</v>
      </c>
      <c r="I10" s="21">
        <v>0</v>
      </c>
      <c r="J10" s="21">
        <v>1</v>
      </c>
      <c r="K10" s="19">
        <f>SUM(E10,G10,I10)</f>
        <v>36</v>
      </c>
      <c r="L10" s="35">
        <f>((E10*F10)*1.5)+((G10*H10)*1)+((I10*J10)*1)</f>
        <v>54</v>
      </c>
      <c r="M10" s="105" t="s">
        <v>72</v>
      </c>
      <c r="O10" s="201">
        <v>2</v>
      </c>
      <c r="P10" s="134"/>
      <c r="Q10" s="134"/>
      <c r="R10" s="134" t="s">
        <v>256</v>
      </c>
      <c r="S10" s="134"/>
      <c r="T10" s="134"/>
      <c r="U10" s="202"/>
      <c r="V10" s="210"/>
      <c r="W10" s="129"/>
      <c r="X10" s="129"/>
      <c r="Y10" s="211"/>
      <c r="Z10" s="210"/>
      <c r="AA10" s="129"/>
      <c r="AB10" s="129"/>
      <c r="AC10" s="129"/>
      <c r="AD10" s="129"/>
      <c r="AE10" s="129"/>
      <c r="AF10" s="129"/>
      <c r="AG10" s="211"/>
      <c r="AH10" s="219">
        <v>0.5</v>
      </c>
      <c r="AI10" s="132"/>
      <c r="AJ10" s="220"/>
    </row>
    <row r="11" spans="1:36" ht="25.5" x14ac:dyDescent="0.2">
      <c r="A11" s="279"/>
      <c r="B11" s="276" t="s">
        <v>146</v>
      </c>
      <c r="C11" s="16" t="s">
        <v>65</v>
      </c>
      <c r="D11" s="47"/>
      <c r="E11" s="47"/>
      <c r="F11" s="47"/>
      <c r="G11" s="55"/>
      <c r="H11" s="48"/>
      <c r="I11" s="47"/>
      <c r="J11" s="48"/>
      <c r="K11" s="48" t="s">
        <v>17</v>
      </c>
      <c r="L11" s="48" t="s">
        <v>17</v>
      </c>
      <c r="M11" s="49"/>
      <c r="O11" s="199"/>
      <c r="P11" s="140"/>
      <c r="Q11" s="140"/>
      <c r="R11" s="140"/>
      <c r="S11" s="140"/>
      <c r="T11" s="140"/>
      <c r="U11" s="200"/>
      <c r="V11" s="199"/>
      <c r="W11" s="140"/>
      <c r="X11" s="140"/>
      <c r="Y11" s="229"/>
      <c r="Z11" s="199"/>
      <c r="AA11" s="140"/>
      <c r="AB11" s="140"/>
      <c r="AC11" s="140"/>
      <c r="AD11" s="140"/>
      <c r="AE11" s="140"/>
      <c r="AF11" s="140"/>
      <c r="AG11" s="200"/>
      <c r="AH11" s="217"/>
      <c r="AI11" s="128"/>
      <c r="AJ11" s="218"/>
    </row>
    <row r="12" spans="1:36" s="89" customFormat="1" ht="15" customHeight="1" x14ac:dyDescent="0.2">
      <c r="A12" s="280"/>
      <c r="B12" s="102" t="s">
        <v>147</v>
      </c>
      <c r="C12" s="84" t="s">
        <v>66</v>
      </c>
      <c r="D12" s="90">
        <v>3</v>
      </c>
      <c r="E12" s="90">
        <v>36</v>
      </c>
      <c r="F12" s="90">
        <v>1</v>
      </c>
      <c r="G12" s="90">
        <v>0</v>
      </c>
      <c r="H12" s="164">
        <v>1</v>
      </c>
      <c r="I12" s="90">
        <v>0</v>
      </c>
      <c r="J12" s="90">
        <v>1</v>
      </c>
      <c r="K12" s="165">
        <f>SUM(E12,G12,I12)</f>
        <v>36</v>
      </c>
      <c r="L12" s="91">
        <f>((E12*F12)*1.5)+((G12*H12)*1)+((I12*J12)*1)</f>
        <v>54</v>
      </c>
      <c r="M12" s="105" t="s">
        <v>72</v>
      </c>
      <c r="O12" s="203">
        <v>0.75</v>
      </c>
      <c r="P12" s="166">
        <v>0.75</v>
      </c>
      <c r="Q12" s="166"/>
      <c r="R12" s="166">
        <v>0.75</v>
      </c>
      <c r="S12" s="166">
        <v>0.75</v>
      </c>
      <c r="T12" s="166"/>
      <c r="U12" s="204"/>
      <c r="V12" s="212"/>
      <c r="W12" s="167"/>
      <c r="X12" s="167"/>
      <c r="Y12" s="231"/>
      <c r="Z12" s="212"/>
      <c r="AA12" s="167"/>
      <c r="AB12" s="167"/>
      <c r="AC12" s="167"/>
      <c r="AD12" s="167"/>
      <c r="AE12" s="167"/>
      <c r="AF12" s="167"/>
      <c r="AG12" s="213"/>
      <c r="AH12" s="221">
        <v>3</v>
      </c>
      <c r="AI12" s="168"/>
      <c r="AJ12" s="222"/>
    </row>
    <row r="13" spans="1:36" s="89" customFormat="1" ht="15" customHeight="1" x14ac:dyDescent="0.2">
      <c r="A13" s="280"/>
      <c r="B13" s="102" t="s">
        <v>148</v>
      </c>
      <c r="C13" s="84" t="s">
        <v>75</v>
      </c>
      <c r="D13" s="90">
        <v>0</v>
      </c>
      <c r="E13" s="90">
        <v>60</v>
      </c>
      <c r="F13" s="90">
        <v>1</v>
      </c>
      <c r="G13" s="90">
        <v>0</v>
      </c>
      <c r="H13" s="164">
        <v>1</v>
      </c>
      <c r="I13" s="90">
        <v>0</v>
      </c>
      <c r="J13" s="90">
        <v>1</v>
      </c>
      <c r="K13" s="165">
        <f>SUM(E13,G13,I13)</f>
        <v>60</v>
      </c>
      <c r="L13" s="91">
        <f>((E13*F13)*1.5)+((G13*H13)*1)+((I13*J13)*1)</f>
        <v>90</v>
      </c>
      <c r="M13" s="105" t="s">
        <v>72</v>
      </c>
      <c r="O13" s="203"/>
      <c r="P13" s="166"/>
      <c r="Q13" s="166"/>
      <c r="R13" s="166"/>
      <c r="S13" s="166"/>
      <c r="T13" s="166"/>
      <c r="U13" s="204"/>
      <c r="V13" s="212"/>
      <c r="W13" s="167"/>
      <c r="X13" s="167"/>
      <c r="Y13" s="231"/>
      <c r="Z13" s="212"/>
      <c r="AA13" s="167"/>
      <c r="AB13" s="167"/>
      <c r="AC13" s="167"/>
      <c r="AD13" s="167"/>
      <c r="AE13" s="167"/>
      <c r="AF13" s="167"/>
      <c r="AG13" s="213"/>
      <c r="AH13" s="221"/>
      <c r="AI13" s="168"/>
      <c r="AJ13" s="222"/>
    </row>
    <row r="14" spans="1:36" ht="15" customHeight="1" x14ac:dyDescent="0.2">
      <c r="A14" s="279"/>
      <c r="B14" s="277" t="s">
        <v>149</v>
      </c>
      <c r="C14" s="107" t="s">
        <v>76</v>
      </c>
      <c r="D14" s="17"/>
      <c r="E14" s="18"/>
      <c r="F14" s="18"/>
      <c r="G14" s="18"/>
      <c r="H14" s="18"/>
      <c r="I14" s="18"/>
      <c r="J14" s="18"/>
      <c r="K14" s="18"/>
      <c r="L14" s="18"/>
      <c r="M14" s="20"/>
      <c r="O14" s="199"/>
      <c r="P14" s="140"/>
      <c r="Q14" s="140"/>
      <c r="R14" s="140"/>
      <c r="S14" s="140"/>
      <c r="T14" s="140"/>
      <c r="U14" s="200"/>
      <c r="V14" s="199"/>
      <c r="W14" s="140"/>
      <c r="X14" s="140"/>
      <c r="Y14" s="229"/>
      <c r="Z14" s="199"/>
      <c r="AA14" s="140"/>
      <c r="AB14" s="140"/>
      <c r="AC14" s="140"/>
      <c r="AD14" s="140"/>
      <c r="AE14" s="140"/>
      <c r="AF14" s="140"/>
      <c r="AG14" s="200"/>
      <c r="AH14" s="217"/>
      <c r="AI14" s="128"/>
      <c r="AJ14" s="218"/>
    </row>
    <row r="15" spans="1:36" s="82" customFormat="1" ht="15" customHeight="1" x14ac:dyDescent="0.2">
      <c r="A15" s="281"/>
      <c r="B15" s="102" t="s">
        <v>150</v>
      </c>
      <c r="C15" s="169" t="s">
        <v>77</v>
      </c>
      <c r="D15" s="163">
        <v>0</v>
      </c>
      <c r="E15" s="163">
        <v>0</v>
      </c>
      <c r="F15" s="163">
        <v>1</v>
      </c>
      <c r="G15" s="163">
        <v>11</v>
      </c>
      <c r="H15" s="170">
        <v>1</v>
      </c>
      <c r="I15" s="163">
        <v>0</v>
      </c>
      <c r="J15" s="163">
        <v>1</v>
      </c>
      <c r="K15" s="91">
        <f>SUM(E15,G15,I15)</f>
        <v>11</v>
      </c>
      <c r="L15" s="39">
        <f>((E15*F15)*1.5)+((G15*H15)*1)+((I15*J15)*1)</f>
        <v>11</v>
      </c>
      <c r="M15" s="171" t="s">
        <v>72</v>
      </c>
      <c r="O15" s="205"/>
      <c r="P15" s="172"/>
      <c r="Q15" s="172"/>
      <c r="R15" s="172"/>
      <c r="S15" s="172"/>
      <c r="T15" s="172"/>
      <c r="U15" s="206"/>
      <c r="V15" s="212"/>
      <c r="W15" s="167"/>
      <c r="X15" s="167"/>
      <c r="Y15" s="231"/>
      <c r="Z15" s="212"/>
      <c r="AA15" s="167"/>
      <c r="AB15" s="167"/>
      <c r="AC15" s="167"/>
      <c r="AD15" s="167"/>
      <c r="AE15" s="167"/>
      <c r="AF15" s="167"/>
      <c r="AG15" s="213"/>
      <c r="AH15" s="221"/>
      <c r="AI15" s="168"/>
      <c r="AJ15" s="222"/>
    </row>
    <row r="16" spans="1:36" ht="22.5" customHeight="1" x14ac:dyDescent="0.2">
      <c r="A16" s="279"/>
      <c r="B16" s="277" t="s">
        <v>151</v>
      </c>
      <c r="C16" s="16" t="s">
        <v>78</v>
      </c>
      <c r="D16" s="17"/>
      <c r="E16" s="18"/>
      <c r="F16" s="18"/>
      <c r="G16" s="18"/>
      <c r="H16" s="18"/>
      <c r="I16" s="18"/>
      <c r="J16" s="18"/>
      <c r="K16" s="18"/>
      <c r="L16" s="18"/>
      <c r="M16" s="20"/>
      <c r="O16" s="199"/>
      <c r="P16" s="140"/>
      <c r="Q16" s="140"/>
      <c r="R16" s="140"/>
      <c r="S16" s="140"/>
      <c r="T16" s="140"/>
      <c r="U16" s="200"/>
      <c r="V16" s="199"/>
      <c r="W16" s="140"/>
      <c r="X16" s="140"/>
      <c r="Y16" s="229"/>
      <c r="Z16" s="199"/>
      <c r="AA16" s="140"/>
      <c r="AB16" s="140"/>
      <c r="AC16" s="140"/>
      <c r="AD16" s="140"/>
      <c r="AE16" s="140"/>
      <c r="AF16" s="140"/>
      <c r="AG16" s="200"/>
      <c r="AH16" s="217"/>
      <c r="AI16" s="128"/>
      <c r="AJ16" s="218"/>
    </row>
    <row r="17" spans="1:41" ht="15" customHeight="1" x14ac:dyDescent="0.2">
      <c r="A17" s="279"/>
      <c r="B17" s="102" t="s">
        <v>152</v>
      </c>
      <c r="C17" s="51" t="s">
        <v>79</v>
      </c>
      <c r="D17" s="21">
        <v>2</v>
      </c>
      <c r="E17" s="22">
        <v>0</v>
      </c>
      <c r="F17" s="21">
        <v>1</v>
      </c>
      <c r="G17" s="21">
        <v>24</v>
      </c>
      <c r="H17" s="21">
        <v>1</v>
      </c>
      <c r="I17" s="21">
        <v>0</v>
      </c>
      <c r="J17" s="21">
        <v>1</v>
      </c>
      <c r="K17" s="19">
        <f>SUM(E17,G17,I17)</f>
        <v>24</v>
      </c>
      <c r="L17" s="35">
        <f>((E17*F17)*1.5)+((G17*H17)*1)+((I17*J17)*1)</f>
        <v>24</v>
      </c>
      <c r="M17" s="105" t="s">
        <v>72</v>
      </c>
      <c r="O17" s="201"/>
      <c r="P17" s="134"/>
      <c r="Q17" s="134"/>
      <c r="R17" s="134"/>
      <c r="S17" s="134"/>
      <c r="T17" s="134">
        <v>1</v>
      </c>
      <c r="U17" s="202">
        <v>1</v>
      </c>
      <c r="V17" s="210"/>
      <c r="W17" s="129"/>
      <c r="X17" s="129"/>
      <c r="Y17" s="230"/>
      <c r="Z17" s="210"/>
      <c r="AA17" s="129"/>
      <c r="AB17" s="129"/>
      <c r="AC17" s="129"/>
      <c r="AD17" s="129"/>
      <c r="AE17" s="129"/>
      <c r="AF17" s="129"/>
      <c r="AG17" s="211"/>
      <c r="AH17" s="219"/>
      <c r="AI17" s="132"/>
      <c r="AJ17" s="220">
        <v>1</v>
      </c>
    </row>
    <row r="18" spans="1:41" ht="15" customHeight="1" x14ac:dyDescent="0.2">
      <c r="A18" s="279"/>
      <c r="B18" s="102" t="s">
        <v>153</v>
      </c>
      <c r="C18" s="51" t="s">
        <v>80</v>
      </c>
      <c r="D18" s="21">
        <v>0</v>
      </c>
      <c r="E18" s="22">
        <v>0</v>
      </c>
      <c r="F18" s="21">
        <v>0</v>
      </c>
      <c r="G18" s="21">
        <v>10</v>
      </c>
      <c r="H18" s="21">
        <v>1</v>
      </c>
      <c r="I18" s="21">
        <v>0</v>
      </c>
      <c r="J18" s="21">
        <v>1</v>
      </c>
      <c r="K18" s="19">
        <f>SUM(E18,G18,I18)</f>
        <v>10</v>
      </c>
      <c r="L18" s="35">
        <f>((E18*F18)*1.5)+((G18*H18)*1)+((I18*J18)*1)</f>
        <v>10</v>
      </c>
      <c r="M18" s="308" t="s">
        <v>288</v>
      </c>
      <c r="O18" s="201"/>
      <c r="P18" s="134"/>
      <c r="Q18" s="134"/>
      <c r="R18" s="134"/>
      <c r="S18" s="134"/>
      <c r="T18" s="134"/>
      <c r="U18" s="202"/>
      <c r="V18" s="212"/>
      <c r="W18" s="167"/>
      <c r="X18" s="167"/>
      <c r="Y18" s="231"/>
      <c r="Z18" s="212"/>
      <c r="AA18" s="167"/>
      <c r="AB18" s="167"/>
      <c r="AC18" s="167"/>
      <c r="AD18" s="167"/>
      <c r="AE18" s="167"/>
      <c r="AF18" s="167"/>
      <c r="AG18" s="213"/>
      <c r="AH18" s="223"/>
      <c r="AI18" s="198"/>
      <c r="AJ18" s="224"/>
    </row>
    <row r="19" spans="1:41" ht="15" customHeight="1" x14ac:dyDescent="0.2">
      <c r="A19" s="279"/>
      <c r="B19" s="277" t="s">
        <v>154</v>
      </c>
      <c r="C19" s="107" t="s">
        <v>82</v>
      </c>
      <c r="D19" s="17"/>
      <c r="E19" s="18"/>
      <c r="F19" s="18"/>
      <c r="G19" s="18"/>
      <c r="H19" s="18"/>
      <c r="I19" s="18"/>
      <c r="J19" s="18"/>
      <c r="K19" s="18"/>
      <c r="L19" s="18"/>
      <c r="M19" s="20"/>
      <c r="O19" s="199"/>
      <c r="P19" s="140"/>
      <c r="Q19" s="140"/>
      <c r="R19" s="140"/>
      <c r="S19" s="140"/>
      <c r="T19" s="140"/>
      <c r="U19" s="200"/>
      <c r="V19" s="199"/>
      <c r="W19" s="140"/>
      <c r="X19" s="140"/>
      <c r="Y19" s="229"/>
      <c r="Z19" s="199"/>
      <c r="AA19" s="140"/>
      <c r="AB19" s="140"/>
      <c r="AC19" s="140"/>
      <c r="AD19" s="140"/>
      <c r="AE19" s="140"/>
      <c r="AF19" s="140"/>
      <c r="AG19" s="200"/>
      <c r="AH19" s="217"/>
      <c r="AI19" s="128"/>
      <c r="AJ19" s="218"/>
      <c r="AM19" s="3" t="s">
        <v>17</v>
      </c>
      <c r="AN19" s="3" t="s">
        <v>17</v>
      </c>
      <c r="AO19" s="3" t="s">
        <v>17</v>
      </c>
    </row>
    <row r="20" spans="1:41" s="82" customFormat="1" ht="15" customHeight="1" x14ac:dyDescent="0.2">
      <c r="A20" s="281"/>
      <c r="B20" s="102" t="s">
        <v>155</v>
      </c>
      <c r="C20" s="169" t="s">
        <v>83</v>
      </c>
      <c r="D20" s="163">
        <v>5</v>
      </c>
      <c r="E20" s="163">
        <v>36</v>
      </c>
      <c r="F20" s="163">
        <v>1</v>
      </c>
      <c r="G20" s="163">
        <v>0</v>
      </c>
      <c r="H20" s="170">
        <v>1</v>
      </c>
      <c r="I20" s="163">
        <v>0</v>
      </c>
      <c r="J20" s="163">
        <v>1</v>
      </c>
      <c r="K20" s="91">
        <f>SUM(E20,G20,I20)</f>
        <v>36</v>
      </c>
      <c r="L20" s="91">
        <f>((E20*F20)*1.5)+((G20*H20)*1)+((I20*J20)*1)</f>
        <v>54</v>
      </c>
      <c r="M20" s="308" t="s">
        <v>288</v>
      </c>
      <c r="O20" s="205" t="s">
        <v>256</v>
      </c>
      <c r="P20" s="172">
        <v>1.5</v>
      </c>
      <c r="Q20" s="172"/>
      <c r="R20" s="172" t="s">
        <v>253</v>
      </c>
      <c r="S20" s="172"/>
      <c r="T20" s="172"/>
      <c r="U20" s="206"/>
      <c r="V20" s="212"/>
      <c r="W20" s="167"/>
      <c r="X20" s="167"/>
      <c r="Y20" s="231"/>
      <c r="Z20" s="212"/>
      <c r="AA20" s="167"/>
      <c r="AB20" s="167"/>
      <c r="AC20" s="167"/>
      <c r="AD20" s="167"/>
      <c r="AE20" s="167"/>
      <c r="AF20" s="167"/>
      <c r="AG20" s="213"/>
      <c r="AH20" s="221">
        <v>1.5</v>
      </c>
      <c r="AI20" s="168"/>
      <c r="AJ20" s="222"/>
    </row>
    <row r="21" spans="1:41" ht="15" customHeight="1" x14ac:dyDescent="0.2">
      <c r="A21" s="279"/>
      <c r="B21" s="277" t="s">
        <v>156</v>
      </c>
      <c r="C21" s="107" t="s">
        <v>84</v>
      </c>
      <c r="D21" s="17"/>
      <c r="E21" s="18"/>
      <c r="F21" s="18"/>
      <c r="G21" s="18"/>
      <c r="H21" s="18"/>
      <c r="I21" s="18"/>
      <c r="J21" s="18"/>
      <c r="K21" s="18"/>
      <c r="L21" s="18"/>
      <c r="M21" s="20"/>
      <c r="O21" s="199"/>
      <c r="P21" s="140"/>
      <c r="Q21" s="140"/>
      <c r="R21" s="140"/>
      <c r="S21" s="140"/>
      <c r="T21" s="140"/>
      <c r="U21" s="200"/>
      <c r="V21" s="199"/>
      <c r="W21" s="140"/>
      <c r="X21" s="140"/>
      <c r="Y21" s="229"/>
      <c r="Z21" s="199"/>
      <c r="AA21" s="140"/>
      <c r="AB21" s="140"/>
      <c r="AC21" s="140"/>
      <c r="AD21" s="140"/>
      <c r="AE21" s="140"/>
      <c r="AF21" s="140"/>
      <c r="AG21" s="200"/>
      <c r="AH21" s="217"/>
      <c r="AI21" s="128"/>
      <c r="AJ21" s="218"/>
    </row>
    <row r="22" spans="1:41" ht="15" customHeight="1" x14ac:dyDescent="0.2">
      <c r="A22" s="279"/>
      <c r="B22" s="102" t="s">
        <v>157</v>
      </c>
      <c r="C22" s="51" t="s">
        <v>85</v>
      </c>
      <c r="D22" s="21">
        <v>2</v>
      </c>
      <c r="E22" s="22">
        <v>18</v>
      </c>
      <c r="F22" s="21">
        <v>1</v>
      </c>
      <c r="G22" s="21">
        <v>9</v>
      </c>
      <c r="H22" s="21">
        <v>1</v>
      </c>
      <c r="I22" s="21">
        <v>0</v>
      </c>
      <c r="J22" s="21">
        <v>1</v>
      </c>
      <c r="K22" s="91">
        <f>SUM(E22,G22,I22)</f>
        <v>27</v>
      </c>
      <c r="L22" s="91">
        <f>((E22*F22)*1.5)+((G22*H22)*1)+((I22*J22)*1)</f>
        <v>36</v>
      </c>
      <c r="M22" s="308" t="s">
        <v>288</v>
      </c>
      <c r="O22" s="201">
        <v>1</v>
      </c>
      <c r="P22" s="134">
        <v>1</v>
      </c>
      <c r="Q22" s="134"/>
      <c r="R22" s="134"/>
      <c r="S22" s="134"/>
      <c r="T22" s="134"/>
      <c r="U22" s="202"/>
      <c r="V22" s="212"/>
      <c r="W22" s="167"/>
      <c r="X22" s="167"/>
      <c r="Y22" s="231"/>
      <c r="Z22" s="212"/>
      <c r="AA22" s="167"/>
      <c r="AB22" s="167"/>
      <c r="AC22" s="167"/>
      <c r="AD22" s="167"/>
      <c r="AE22" s="167"/>
      <c r="AF22" s="167"/>
      <c r="AG22" s="213"/>
      <c r="AH22" s="223">
        <v>1</v>
      </c>
      <c r="AI22" s="198"/>
      <c r="AJ22" s="224"/>
    </row>
    <row r="23" spans="1:41" ht="22.5" customHeight="1" x14ac:dyDescent="0.2">
      <c r="A23" s="279"/>
      <c r="B23" s="277" t="s">
        <v>158</v>
      </c>
      <c r="C23" s="16" t="s">
        <v>86</v>
      </c>
      <c r="D23" s="17"/>
      <c r="E23" s="18"/>
      <c r="F23" s="18"/>
      <c r="G23" s="18"/>
      <c r="H23" s="18"/>
      <c r="I23" s="18"/>
      <c r="J23" s="18"/>
      <c r="K23" s="18"/>
      <c r="L23" s="18"/>
      <c r="M23" s="20"/>
      <c r="O23" s="199"/>
      <c r="P23" s="140"/>
      <c r="Q23" s="140"/>
      <c r="R23" s="140"/>
      <c r="S23" s="140"/>
      <c r="T23" s="140"/>
      <c r="U23" s="200"/>
      <c r="V23" s="199"/>
      <c r="W23" s="140"/>
      <c r="X23" s="140"/>
      <c r="Y23" s="229"/>
      <c r="Z23" s="199"/>
      <c r="AA23" s="140"/>
      <c r="AB23" s="140"/>
      <c r="AC23" s="140"/>
      <c r="AD23" s="140"/>
      <c r="AE23" s="140"/>
      <c r="AF23" s="140"/>
      <c r="AG23" s="200"/>
      <c r="AH23" s="217"/>
      <c r="AI23" s="128"/>
      <c r="AJ23" s="218"/>
    </row>
    <row r="24" spans="1:41" ht="15" customHeight="1" x14ac:dyDescent="0.2">
      <c r="A24" s="279"/>
      <c r="B24" s="102" t="s">
        <v>159</v>
      </c>
      <c r="C24" s="51" t="s">
        <v>87</v>
      </c>
      <c r="D24" s="21">
        <v>3</v>
      </c>
      <c r="E24" s="22">
        <v>30</v>
      </c>
      <c r="F24" s="21">
        <v>1</v>
      </c>
      <c r="G24" s="21">
        <v>0</v>
      </c>
      <c r="H24" s="21">
        <v>1</v>
      </c>
      <c r="I24" s="21">
        <v>0</v>
      </c>
      <c r="J24" s="21">
        <v>1</v>
      </c>
      <c r="K24" s="19">
        <f>SUM(E24,G24,I24)</f>
        <v>30</v>
      </c>
      <c r="L24" s="35">
        <f>((E24*F24)*1.5)+((G24*H24)*1)+((I24*J24)*1)</f>
        <v>45</v>
      </c>
      <c r="M24" s="105" t="s">
        <v>72</v>
      </c>
      <c r="O24" s="201">
        <v>1.5</v>
      </c>
      <c r="P24" s="134"/>
      <c r="Q24" s="134"/>
      <c r="R24" s="134" t="s">
        <v>253</v>
      </c>
      <c r="S24" s="134"/>
      <c r="T24" s="134"/>
      <c r="U24" s="202"/>
      <c r="V24" s="210"/>
      <c r="W24" s="129"/>
      <c r="X24" s="129"/>
      <c r="Y24" s="230"/>
      <c r="Z24" s="210"/>
      <c r="AA24" s="129"/>
      <c r="AB24" s="129"/>
      <c r="AC24" s="129"/>
      <c r="AD24" s="129"/>
      <c r="AE24" s="129"/>
      <c r="AF24" s="129"/>
      <c r="AG24" s="211"/>
      <c r="AH24" s="219">
        <v>1.5</v>
      </c>
      <c r="AI24" s="132"/>
      <c r="AJ24" s="220"/>
    </row>
    <row r="25" spans="1:41" ht="15" customHeight="1" x14ac:dyDescent="0.2">
      <c r="A25" s="279"/>
      <c r="B25" s="102" t="s">
        <v>160</v>
      </c>
      <c r="C25" s="51" t="s">
        <v>88</v>
      </c>
      <c r="D25" s="21">
        <v>5</v>
      </c>
      <c r="E25" s="22">
        <v>36</v>
      </c>
      <c r="F25" s="21">
        <v>1</v>
      </c>
      <c r="G25" s="21">
        <v>0</v>
      </c>
      <c r="H25" s="21">
        <v>1</v>
      </c>
      <c r="I25" s="21">
        <v>0</v>
      </c>
      <c r="J25" s="21">
        <v>1</v>
      </c>
      <c r="K25" s="19">
        <f>SUM(E25,G25,I25)</f>
        <v>36</v>
      </c>
      <c r="L25" s="35">
        <f>((E25*F25)*1.5)+((G25*H25)*1)+((I25*J25)*1)</f>
        <v>54</v>
      </c>
      <c r="M25" s="105" t="s">
        <v>72</v>
      </c>
      <c r="O25" s="201">
        <v>2.5</v>
      </c>
      <c r="P25" s="134">
        <v>2.5</v>
      </c>
      <c r="Q25" s="134"/>
      <c r="R25" s="134"/>
      <c r="S25" s="134"/>
      <c r="T25" s="134"/>
      <c r="U25" s="202"/>
      <c r="V25" s="212"/>
      <c r="W25" s="167"/>
      <c r="X25" s="167"/>
      <c r="Y25" s="231"/>
      <c r="Z25" s="212"/>
      <c r="AA25" s="167"/>
      <c r="AB25" s="167"/>
      <c r="AC25" s="167"/>
      <c r="AD25" s="167"/>
      <c r="AE25" s="167"/>
      <c r="AF25" s="167"/>
      <c r="AG25" s="213"/>
      <c r="AH25" s="223">
        <v>5</v>
      </c>
      <c r="AI25" s="198"/>
      <c r="AJ25" s="224"/>
    </row>
    <row r="26" spans="1:41" ht="15" customHeight="1" x14ac:dyDescent="0.2">
      <c r="A26" s="279"/>
      <c r="B26" s="102" t="s">
        <v>161</v>
      </c>
      <c r="C26" s="51" t="s">
        <v>89</v>
      </c>
      <c r="D26" s="21">
        <v>0</v>
      </c>
      <c r="E26" s="22">
        <v>0</v>
      </c>
      <c r="F26" s="21">
        <v>1</v>
      </c>
      <c r="G26" s="21">
        <v>34</v>
      </c>
      <c r="H26" s="21">
        <v>1</v>
      </c>
      <c r="I26" s="21">
        <v>0</v>
      </c>
      <c r="J26" s="21">
        <v>1</v>
      </c>
      <c r="K26" s="19">
        <f>SUM(E26,G26,I26)</f>
        <v>34</v>
      </c>
      <c r="L26" s="35">
        <f>((E26*F26)*1.5)+((G26*H26)*1)+((I26*J26)*1)</f>
        <v>34</v>
      </c>
      <c r="M26" s="105" t="s">
        <v>72</v>
      </c>
      <c r="O26" s="201"/>
      <c r="P26" s="134"/>
      <c r="Q26" s="134"/>
      <c r="R26" s="134"/>
      <c r="S26" s="134"/>
      <c r="T26" s="134"/>
      <c r="U26" s="202"/>
      <c r="V26" s="212"/>
      <c r="W26" s="167"/>
      <c r="X26" s="167"/>
      <c r="Y26" s="231"/>
      <c r="Z26" s="212"/>
      <c r="AA26" s="167"/>
      <c r="AB26" s="167"/>
      <c r="AC26" s="167"/>
      <c r="AD26" s="167"/>
      <c r="AE26" s="167"/>
      <c r="AF26" s="167"/>
      <c r="AG26" s="213"/>
      <c r="AH26" s="223"/>
      <c r="AI26" s="198"/>
      <c r="AJ26" s="224"/>
    </row>
    <row r="27" spans="1:41" ht="22.5" customHeight="1" x14ac:dyDescent="0.2">
      <c r="A27" s="279"/>
      <c r="B27" s="277" t="s">
        <v>162</v>
      </c>
      <c r="C27" s="16" t="s">
        <v>81</v>
      </c>
      <c r="D27" s="17"/>
      <c r="E27" s="18"/>
      <c r="F27" s="18"/>
      <c r="G27" s="18"/>
      <c r="H27" s="18"/>
      <c r="I27" s="18"/>
      <c r="J27" s="18"/>
      <c r="K27" s="18"/>
      <c r="L27" s="18"/>
      <c r="M27" s="20"/>
      <c r="O27" s="199"/>
      <c r="P27" s="140"/>
      <c r="Q27" s="140"/>
      <c r="R27" s="140"/>
      <c r="S27" s="140"/>
      <c r="T27" s="140"/>
      <c r="U27" s="200"/>
      <c r="V27" s="199"/>
      <c r="W27" s="140"/>
      <c r="X27" s="140"/>
      <c r="Y27" s="229"/>
      <c r="Z27" s="199"/>
      <c r="AA27" s="140"/>
      <c r="AB27" s="140"/>
      <c r="AC27" s="140"/>
      <c r="AD27" s="140"/>
      <c r="AE27" s="140"/>
      <c r="AF27" s="140"/>
      <c r="AG27" s="200"/>
      <c r="AH27" s="217"/>
      <c r="AI27" s="128"/>
      <c r="AJ27" s="218"/>
    </row>
    <row r="28" spans="1:41" ht="15" customHeight="1" thickBot="1" x14ac:dyDescent="0.25">
      <c r="A28" s="279"/>
      <c r="B28" s="102" t="s">
        <v>163</v>
      </c>
      <c r="C28" s="79" t="s">
        <v>71</v>
      </c>
      <c r="D28" s="43">
        <v>6</v>
      </c>
      <c r="E28" s="44">
        <v>72</v>
      </c>
      <c r="F28" s="43">
        <v>1</v>
      </c>
      <c r="G28" s="43">
        <v>0</v>
      </c>
      <c r="H28" s="43">
        <v>0</v>
      </c>
      <c r="I28" s="43">
        <v>0</v>
      </c>
      <c r="J28" s="43">
        <v>1</v>
      </c>
      <c r="K28" s="141">
        <f>SUM(E28,G28,I28)</f>
        <v>72</v>
      </c>
      <c r="L28" s="35">
        <f>((E28*F28)*1.5)+((G28*H28)*1)+((I28*J28)*1)</f>
        <v>108</v>
      </c>
      <c r="M28" s="105" t="s">
        <v>72</v>
      </c>
      <c r="O28" s="207">
        <v>0.4</v>
      </c>
      <c r="P28" s="208">
        <v>0.4</v>
      </c>
      <c r="Q28" s="208"/>
      <c r="R28" s="208">
        <v>0.2</v>
      </c>
      <c r="S28" s="208"/>
      <c r="T28" s="208"/>
      <c r="U28" s="209"/>
      <c r="V28" s="214"/>
      <c r="W28" s="215"/>
      <c r="X28" s="215"/>
      <c r="Y28" s="232"/>
      <c r="Z28" s="214"/>
      <c r="AA28" s="215"/>
      <c r="AB28" s="215"/>
      <c r="AC28" s="215"/>
      <c r="AD28" s="215"/>
      <c r="AE28" s="215"/>
      <c r="AF28" s="215"/>
      <c r="AG28" s="216"/>
      <c r="AH28" s="225">
        <v>1</v>
      </c>
      <c r="AI28" s="226"/>
      <c r="AJ28" s="227"/>
    </row>
    <row r="29" spans="1:41" ht="15" customHeight="1" thickBot="1" x14ac:dyDescent="0.25">
      <c r="B29" s="59"/>
      <c r="C29" s="45" t="s">
        <v>20</v>
      </c>
      <c r="D29" s="162">
        <f>SUM(D9:D28)</f>
        <v>30</v>
      </c>
      <c r="E29" s="162">
        <f>SUM(E9:E28)</f>
        <v>324</v>
      </c>
      <c r="F29" s="70">
        <v>0</v>
      </c>
      <c r="G29" s="162">
        <f>SUM(G9:G28)</f>
        <v>88</v>
      </c>
      <c r="H29" s="70">
        <v>0</v>
      </c>
      <c r="I29" s="162">
        <f>SUM(I9:I28)</f>
        <v>0</v>
      </c>
      <c r="J29" s="70">
        <v>1</v>
      </c>
      <c r="K29" s="162">
        <f>SUM(K9:K28)</f>
        <v>412</v>
      </c>
      <c r="L29" s="162">
        <f>SUM(L9:L28)</f>
        <v>574</v>
      </c>
      <c r="M29" s="133"/>
    </row>
    <row r="30" spans="1:41" ht="27" customHeight="1" thickBot="1" x14ac:dyDescent="0.25">
      <c r="B30" s="59"/>
      <c r="C30" s="3"/>
      <c r="D30" s="77"/>
      <c r="E30" s="77"/>
      <c r="F30" s="77"/>
      <c r="G30" s="78"/>
      <c r="H30" s="77"/>
      <c r="I30" s="77"/>
      <c r="J30" s="77"/>
      <c r="K30" s="80"/>
      <c r="L30" s="76"/>
      <c r="M30" s="127"/>
      <c r="O30" s="336" t="s">
        <v>35</v>
      </c>
      <c r="P30" s="337"/>
      <c r="Q30" s="337"/>
      <c r="R30" s="337"/>
      <c r="S30" s="337"/>
      <c r="T30" s="337"/>
      <c r="U30" s="338"/>
      <c r="V30" s="361" t="s">
        <v>35</v>
      </c>
      <c r="W30" s="362"/>
      <c r="X30" s="362"/>
      <c r="Y30" s="363"/>
      <c r="Z30" s="361" t="s">
        <v>36</v>
      </c>
      <c r="AA30" s="362"/>
      <c r="AB30" s="362"/>
      <c r="AC30" s="362"/>
      <c r="AD30" s="362"/>
      <c r="AE30" s="362"/>
      <c r="AF30" s="362"/>
      <c r="AG30" s="363"/>
      <c r="AH30" s="332" t="s">
        <v>49</v>
      </c>
      <c r="AI30" s="333"/>
      <c r="AJ30" s="334"/>
    </row>
    <row r="31" spans="1:41" ht="15" customHeight="1" x14ac:dyDescent="0.2">
      <c r="B31" s="59"/>
      <c r="C31" s="76"/>
      <c r="D31" s="77"/>
      <c r="E31" s="77"/>
      <c r="F31" s="77"/>
      <c r="G31" s="78"/>
      <c r="H31" s="77"/>
      <c r="I31" s="77"/>
      <c r="J31" s="77"/>
      <c r="K31" s="80"/>
      <c r="L31" s="80"/>
      <c r="M31" s="127"/>
      <c r="O31" s="118" t="s">
        <v>37</v>
      </c>
      <c r="P31" s="195" t="s">
        <v>38</v>
      </c>
      <c r="Q31" s="290" t="s">
        <v>252</v>
      </c>
      <c r="R31" s="195" t="s">
        <v>39</v>
      </c>
      <c r="S31" s="195" t="s">
        <v>40</v>
      </c>
      <c r="T31" s="195" t="s">
        <v>41</v>
      </c>
      <c r="U31" s="196" t="s">
        <v>42</v>
      </c>
      <c r="V31" s="364" t="s">
        <v>37</v>
      </c>
      <c r="W31" s="365" t="s">
        <v>38</v>
      </c>
      <c r="X31" s="365" t="s">
        <v>39</v>
      </c>
      <c r="Y31" s="366" t="s">
        <v>41</v>
      </c>
      <c r="Z31" s="357" t="s">
        <v>37</v>
      </c>
      <c r="AA31" s="358"/>
      <c r="AB31" s="359" t="s">
        <v>38</v>
      </c>
      <c r="AC31" s="358"/>
      <c r="AD31" s="359" t="s">
        <v>43</v>
      </c>
      <c r="AE31" s="358"/>
      <c r="AF31" s="359" t="s">
        <v>41</v>
      </c>
      <c r="AG31" s="360"/>
      <c r="AH31" s="154" t="s">
        <v>46</v>
      </c>
      <c r="AI31" s="151" t="s">
        <v>47</v>
      </c>
      <c r="AJ31" s="155" t="s">
        <v>10</v>
      </c>
    </row>
    <row r="32" spans="1:41" ht="38.25" x14ac:dyDescent="0.2">
      <c r="A32" s="278" t="s">
        <v>250</v>
      </c>
      <c r="B32" s="60" t="s">
        <v>164</v>
      </c>
      <c r="C32" s="53" t="s">
        <v>15</v>
      </c>
      <c r="D32" s="93" t="s">
        <v>5</v>
      </c>
      <c r="E32" s="8" t="s">
        <v>7</v>
      </c>
      <c r="F32" s="8" t="s">
        <v>8</v>
      </c>
      <c r="G32" s="9" t="s">
        <v>9</v>
      </c>
      <c r="H32" s="10" t="s">
        <v>8</v>
      </c>
      <c r="I32" s="9" t="s">
        <v>10</v>
      </c>
      <c r="J32" s="10" t="s">
        <v>11</v>
      </c>
      <c r="K32" s="11" t="s">
        <v>12</v>
      </c>
      <c r="L32" s="9" t="s">
        <v>13</v>
      </c>
      <c r="M32" s="12" t="s">
        <v>14</v>
      </c>
      <c r="O32" s="121" t="s">
        <v>44</v>
      </c>
      <c r="P32" s="122" t="s">
        <v>44</v>
      </c>
      <c r="Q32" s="122" t="s">
        <v>44</v>
      </c>
      <c r="R32" s="122" t="s">
        <v>44</v>
      </c>
      <c r="S32" s="122" t="s">
        <v>44</v>
      </c>
      <c r="T32" s="122" t="s">
        <v>44</v>
      </c>
      <c r="U32" s="123" t="s">
        <v>44</v>
      </c>
      <c r="V32" s="124" t="s">
        <v>44</v>
      </c>
      <c r="W32" s="125" t="s">
        <v>44</v>
      </c>
      <c r="X32" s="125" t="s">
        <v>44</v>
      </c>
      <c r="Y32" s="228" t="s">
        <v>44</v>
      </c>
      <c r="Z32" s="124" t="s">
        <v>44</v>
      </c>
      <c r="AA32" s="125" t="s">
        <v>45</v>
      </c>
      <c r="AB32" s="125" t="s">
        <v>44</v>
      </c>
      <c r="AC32" s="125" t="s">
        <v>45</v>
      </c>
      <c r="AD32" s="125" t="s">
        <v>44</v>
      </c>
      <c r="AE32" s="125" t="s">
        <v>45</v>
      </c>
      <c r="AF32" s="125" t="s">
        <v>44</v>
      </c>
      <c r="AG32" s="126" t="s">
        <v>45</v>
      </c>
      <c r="AH32" s="152" t="s">
        <v>44</v>
      </c>
      <c r="AI32" s="153" t="s">
        <v>44</v>
      </c>
      <c r="AJ32" s="156" t="s">
        <v>44</v>
      </c>
    </row>
    <row r="33" spans="1:36" ht="15" customHeight="1" x14ac:dyDescent="0.2">
      <c r="A33" s="279"/>
      <c r="B33" s="101" t="s">
        <v>165</v>
      </c>
      <c r="C33" s="16" t="s">
        <v>90</v>
      </c>
      <c r="D33" s="17"/>
      <c r="E33" s="18"/>
      <c r="F33" s="18"/>
      <c r="G33" s="18"/>
      <c r="H33" s="18"/>
      <c r="I33" s="18"/>
      <c r="J33" s="18"/>
      <c r="K33" s="19" t="s">
        <v>17</v>
      </c>
      <c r="L33" s="19" t="s">
        <v>17</v>
      </c>
      <c r="M33" s="20"/>
      <c r="O33" s="199"/>
      <c r="P33" s="140"/>
      <c r="Q33" s="140"/>
      <c r="R33" s="140"/>
      <c r="S33" s="140"/>
      <c r="T33" s="140"/>
      <c r="U33" s="200"/>
      <c r="V33" s="199"/>
      <c r="W33" s="140"/>
      <c r="X33" s="140"/>
      <c r="Y33" s="229"/>
      <c r="Z33" s="199"/>
      <c r="AA33" s="140"/>
      <c r="AB33" s="140"/>
      <c r="AC33" s="140"/>
      <c r="AD33" s="140"/>
      <c r="AE33" s="140"/>
      <c r="AF33" s="140"/>
      <c r="AG33" s="200"/>
      <c r="AH33" s="217"/>
      <c r="AI33" s="128"/>
      <c r="AJ33" s="218"/>
    </row>
    <row r="34" spans="1:36" ht="15" customHeight="1" x14ac:dyDescent="0.2">
      <c r="A34" s="279"/>
      <c r="B34" s="102" t="s">
        <v>166</v>
      </c>
      <c r="C34" s="51" t="s">
        <v>97</v>
      </c>
      <c r="D34" s="21">
        <v>3</v>
      </c>
      <c r="E34" s="22">
        <v>8</v>
      </c>
      <c r="F34" s="21">
        <v>1</v>
      </c>
      <c r="G34" s="21">
        <v>20</v>
      </c>
      <c r="H34" s="21">
        <v>1</v>
      </c>
      <c r="I34" s="21">
        <v>0</v>
      </c>
      <c r="J34" s="21">
        <v>1</v>
      </c>
      <c r="K34" s="19">
        <f>SUM(E34,G34,I34)</f>
        <v>28</v>
      </c>
      <c r="L34" s="35">
        <f>((E34*F34)*1.5)+((G34*H34)*1)+((I34*J34)*1)</f>
        <v>32</v>
      </c>
      <c r="M34" s="105" t="s">
        <v>64</v>
      </c>
      <c r="O34" s="201">
        <v>1.5</v>
      </c>
      <c r="P34" s="134" t="s">
        <v>253</v>
      </c>
      <c r="Q34" s="134"/>
      <c r="R34" s="134"/>
      <c r="S34" s="134"/>
      <c r="T34" s="134"/>
      <c r="U34" s="202"/>
      <c r="V34" s="210"/>
      <c r="W34" s="129"/>
      <c r="X34" s="129"/>
      <c r="Y34" s="230"/>
      <c r="Z34" s="210"/>
      <c r="AA34" s="129"/>
      <c r="AB34" s="129"/>
      <c r="AC34" s="129"/>
      <c r="AD34" s="129"/>
      <c r="AE34" s="129"/>
      <c r="AF34" s="129"/>
      <c r="AG34" s="211"/>
      <c r="AH34" s="219">
        <v>1.5</v>
      </c>
      <c r="AI34" s="132"/>
      <c r="AJ34" s="220"/>
    </row>
    <row r="35" spans="1:36" ht="12.75" x14ac:dyDescent="0.2">
      <c r="A35" s="279"/>
      <c r="B35" s="276" t="s">
        <v>167</v>
      </c>
      <c r="C35" s="16" t="s">
        <v>91</v>
      </c>
      <c r="D35" s="47"/>
      <c r="E35" s="47"/>
      <c r="F35" s="47"/>
      <c r="G35" s="55"/>
      <c r="H35" s="48"/>
      <c r="I35" s="47"/>
      <c r="J35" s="48"/>
      <c r="K35" s="48" t="s">
        <v>17</v>
      </c>
      <c r="L35" s="48" t="s">
        <v>17</v>
      </c>
      <c r="M35" s="49"/>
      <c r="O35" s="199"/>
      <c r="P35" s="140"/>
      <c r="Q35" s="140"/>
      <c r="R35" s="140"/>
      <c r="S35" s="140"/>
      <c r="T35" s="140"/>
      <c r="U35" s="200"/>
      <c r="V35" s="199"/>
      <c r="W35" s="140"/>
      <c r="X35" s="140"/>
      <c r="Y35" s="229"/>
      <c r="Z35" s="199"/>
      <c r="AA35" s="140"/>
      <c r="AB35" s="140"/>
      <c r="AC35" s="140"/>
      <c r="AD35" s="140"/>
      <c r="AE35" s="140"/>
      <c r="AF35" s="140"/>
      <c r="AG35" s="200"/>
      <c r="AH35" s="217"/>
      <c r="AI35" s="128"/>
      <c r="AJ35" s="218"/>
    </row>
    <row r="36" spans="1:36" ht="15" customHeight="1" x14ac:dyDescent="0.2">
      <c r="A36" s="279"/>
      <c r="B36" s="102" t="s">
        <v>168</v>
      </c>
      <c r="C36" s="51" t="s">
        <v>63</v>
      </c>
      <c r="D36" s="21">
        <v>2</v>
      </c>
      <c r="E36" s="22">
        <v>18</v>
      </c>
      <c r="F36" s="21">
        <v>1</v>
      </c>
      <c r="G36" s="21">
        <v>0</v>
      </c>
      <c r="H36" s="21">
        <v>1</v>
      </c>
      <c r="I36" s="21">
        <v>0</v>
      </c>
      <c r="J36" s="21">
        <v>1</v>
      </c>
      <c r="K36" s="19">
        <f>SUM(E36,G36,I36)</f>
        <v>18</v>
      </c>
      <c r="L36" s="35">
        <f>((E36*F36)*1.5)+((G36*H36)*1)+((I36*J36)*1)</f>
        <v>27</v>
      </c>
      <c r="M36" s="105" t="s">
        <v>72</v>
      </c>
      <c r="O36" s="201">
        <v>1</v>
      </c>
      <c r="P36" s="134"/>
      <c r="Q36" s="134"/>
      <c r="R36" s="134" t="s">
        <v>255</v>
      </c>
      <c r="S36" s="134"/>
      <c r="T36" s="134"/>
      <c r="U36" s="202"/>
      <c r="V36" s="210"/>
      <c r="W36" s="129"/>
      <c r="X36" s="129"/>
      <c r="Y36" s="230"/>
      <c r="Z36" s="210"/>
      <c r="AA36" s="129"/>
      <c r="AB36" s="129"/>
      <c r="AC36" s="129"/>
      <c r="AD36" s="129"/>
      <c r="AE36" s="129"/>
      <c r="AF36" s="129"/>
      <c r="AG36" s="211"/>
      <c r="AH36" s="219">
        <v>1</v>
      </c>
      <c r="AI36" s="132"/>
      <c r="AJ36" s="220"/>
    </row>
    <row r="37" spans="1:36" ht="25.5" x14ac:dyDescent="0.2">
      <c r="A37" s="279"/>
      <c r="B37" s="102" t="s">
        <v>169</v>
      </c>
      <c r="C37" s="16" t="s">
        <v>92</v>
      </c>
      <c r="D37" s="47"/>
      <c r="E37" s="47"/>
      <c r="F37" s="47"/>
      <c r="G37" s="55"/>
      <c r="H37" s="48"/>
      <c r="I37" s="47"/>
      <c r="J37" s="48"/>
      <c r="K37" s="48" t="s">
        <v>17</v>
      </c>
      <c r="L37" s="48" t="s">
        <v>17</v>
      </c>
      <c r="M37" s="49"/>
      <c r="O37" s="199"/>
      <c r="P37" s="140"/>
      <c r="Q37" s="140"/>
      <c r="R37" s="140"/>
      <c r="S37" s="140"/>
      <c r="T37" s="140"/>
      <c r="U37" s="200"/>
      <c r="V37" s="199"/>
      <c r="W37" s="140"/>
      <c r="X37" s="140"/>
      <c r="Y37" s="229"/>
      <c r="Z37" s="199"/>
      <c r="AA37" s="140"/>
      <c r="AB37" s="140"/>
      <c r="AC37" s="140"/>
      <c r="AD37" s="140"/>
      <c r="AE37" s="140"/>
      <c r="AF37" s="140"/>
      <c r="AG37" s="200"/>
      <c r="AH37" s="217"/>
      <c r="AI37" s="128"/>
      <c r="AJ37" s="218"/>
    </row>
    <row r="38" spans="1:36" s="89" customFormat="1" ht="15" customHeight="1" x14ac:dyDescent="0.2">
      <c r="A38" s="280"/>
      <c r="B38" s="102" t="s">
        <v>170</v>
      </c>
      <c r="C38" s="84" t="s">
        <v>98</v>
      </c>
      <c r="D38" s="90">
        <v>2</v>
      </c>
      <c r="E38" s="90">
        <v>36</v>
      </c>
      <c r="F38" s="90">
        <v>1</v>
      </c>
      <c r="G38" s="90">
        <v>0</v>
      </c>
      <c r="H38" s="164">
        <v>1</v>
      </c>
      <c r="I38" s="90">
        <v>0</v>
      </c>
      <c r="J38" s="90">
        <v>1</v>
      </c>
      <c r="K38" s="165">
        <f>SUM(E38,G38,I38)</f>
        <v>36</v>
      </c>
      <c r="L38" s="91">
        <f>((E38*F38)*1.5)+((G38*H38)*1)+((I38*J38)*1)</f>
        <v>54</v>
      </c>
      <c r="M38" s="105" t="s">
        <v>72</v>
      </c>
      <c r="O38" s="203">
        <v>0.5</v>
      </c>
      <c r="P38" s="166">
        <v>0.5</v>
      </c>
      <c r="Q38" s="166"/>
      <c r="R38" s="166">
        <v>0.5</v>
      </c>
      <c r="S38" s="166">
        <v>0.5</v>
      </c>
      <c r="T38" s="166"/>
      <c r="U38" s="204"/>
      <c r="V38" s="212"/>
      <c r="W38" s="167"/>
      <c r="X38" s="167"/>
      <c r="Y38" s="231"/>
      <c r="Z38" s="212"/>
      <c r="AA38" s="167"/>
      <c r="AB38" s="167"/>
      <c r="AC38" s="167"/>
      <c r="AD38" s="167"/>
      <c r="AE38" s="167"/>
      <c r="AF38" s="167"/>
      <c r="AG38" s="213"/>
      <c r="AH38" s="221">
        <v>2</v>
      </c>
      <c r="AI38" s="168"/>
      <c r="AJ38" s="222"/>
    </row>
    <row r="39" spans="1:36" s="89" customFormat="1" ht="15" customHeight="1" x14ac:dyDescent="0.2">
      <c r="A39" s="280"/>
      <c r="B39" s="102" t="s">
        <v>171</v>
      </c>
      <c r="C39" s="84" t="s">
        <v>99</v>
      </c>
      <c r="D39" s="90">
        <v>1</v>
      </c>
      <c r="E39" s="90">
        <v>0</v>
      </c>
      <c r="F39" s="90">
        <v>1</v>
      </c>
      <c r="G39" s="90">
        <v>40</v>
      </c>
      <c r="H39" s="164">
        <v>1</v>
      </c>
      <c r="I39" s="90">
        <v>0</v>
      </c>
      <c r="J39" s="90">
        <v>1</v>
      </c>
      <c r="K39" s="165">
        <f>SUM(E39,G39,I39)</f>
        <v>40</v>
      </c>
      <c r="L39" s="91">
        <f>((E39*F39)*1.5)+((G39*H39)*1)+((I39*J39)*1)</f>
        <v>40</v>
      </c>
      <c r="M39" s="105" t="s">
        <v>72</v>
      </c>
      <c r="O39" s="203"/>
      <c r="P39" s="166"/>
      <c r="Q39" s="166"/>
      <c r="R39" s="166"/>
      <c r="S39" s="166"/>
      <c r="T39" s="166"/>
      <c r="U39" s="204"/>
      <c r="V39" s="212"/>
      <c r="W39" s="167"/>
      <c r="X39" s="167"/>
      <c r="Y39" s="231"/>
      <c r="Z39" s="212"/>
      <c r="AA39" s="167"/>
      <c r="AB39" s="167"/>
      <c r="AC39" s="167"/>
      <c r="AD39" s="167"/>
      <c r="AE39" s="167"/>
      <c r="AF39" s="167"/>
      <c r="AG39" s="213"/>
      <c r="AH39" s="221">
        <v>1</v>
      </c>
      <c r="AI39" s="168"/>
      <c r="AJ39" s="222"/>
    </row>
    <row r="40" spans="1:36" ht="15" customHeight="1" x14ac:dyDescent="0.2">
      <c r="A40" s="279"/>
      <c r="B40" s="277" t="s">
        <v>172</v>
      </c>
      <c r="C40" s="107" t="s">
        <v>93</v>
      </c>
      <c r="D40" s="17"/>
      <c r="E40" s="18"/>
      <c r="F40" s="18"/>
      <c r="G40" s="18"/>
      <c r="H40" s="18"/>
      <c r="I40" s="18"/>
      <c r="J40" s="18"/>
      <c r="K40" s="18"/>
      <c r="L40" s="18"/>
      <c r="M40" s="20"/>
      <c r="O40" s="199"/>
      <c r="P40" s="140"/>
      <c r="Q40" s="140"/>
      <c r="R40" s="140"/>
      <c r="S40" s="140"/>
      <c r="T40" s="140"/>
      <c r="U40" s="200"/>
      <c r="V40" s="199"/>
      <c r="W40" s="140"/>
      <c r="X40" s="140"/>
      <c r="Y40" s="229"/>
      <c r="Z40" s="199"/>
      <c r="AA40" s="140"/>
      <c r="AB40" s="140"/>
      <c r="AC40" s="140"/>
      <c r="AD40" s="140"/>
      <c r="AE40" s="140"/>
      <c r="AF40" s="140"/>
      <c r="AG40" s="200"/>
      <c r="AH40" s="217"/>
      <c r="AI40" s="128"/>
      <c r="AJ40" s="218"/>
    </row>
    <row r="41" spans="1:36" s="82" customFormat="1" ht="15" customHeight="1" x14ac:dyDescent="0.2">
      <c r="A41" s="281"/>
      <c r="B41" s="102" t="s">
        <v>173</v>
      </c>
      <c r="C41" s="169" t="s">
        <v>77</v>
      </c>
      <c r="D41" s="163">
        <v>0</v>
      </c>
      <c r="E41" s="163">
        <v>0</v>
      </c>
      <c r="F41" s="163">
        <v>1</v>
      </c>
      <c r="G41" s="163">
        <v>11</v>
      </c>
      <c r="H41" s="170">
        <v>1</v>
      </c>
      <c r="I41" s="163">
        <v>0</v>
      </c>
      <c r="J41" s="163">
        <v>1</v>
      </c>
      <c r="K41" s="91">
        <f>SUM(E41,G41,I41)</f>
        <v>11</v>
      </c>
      <c r="L41" s="91">
        <f>((E41*F41)*1.5)+((G41*H41)*1)+((I41*J41)*1)</f>
        <v>11</v>
      </c>
      <c r="M41" s="171" t="s">
        <v>17</v>
      </c>
      <c r="O41" s="205"/>
      <c r="P41" s="172"/>
      <c r="Q41" s="172"/>
      <c r="R41" s="172"/>
      <c r="S41" s="172"/>
      <c r="T41" s="172"/>
      <c r="U41" s="206"/>
      <c r="V41" s="212"/>
      <c r="W41" s="167"/>
      <c r="X41" s="167"/>
      <c r="Y41" s="231"/>
      <c r="Z41" s="212"/>
      <c r="AA41" s="167"/>
      <c r="AB41" s="167"/>
      <c r="AC41" s="167"/>
      <c r="AD41" s="167"/>
      <c r="AE41" s="167"/>
      <c r="AF41" s="167"/>
      <c r="AG41" s="213"/>
      <c r="AH41" s="221"/>
      <c r="AI41" s="168"/>
      <c r="AJ41" s="222"/>
    </row>
    <row r="42" spans="1:36" ht="15" customHeight="1" x14ac:dyDescent="0.2">
      <c r="A42" s="279"/>
      <c r="B42" s="277" t="s">
        <v>174</v>
      </c>
      <c r="C42" s="107" t="s">
        <v>94</v>
      </c>
      <c r="D42" s="17"/>
      <c r="E42" s="18"/>
      <c r="F42" s="18"/>
      <c r="G42" s="18"/>
      <c r="H42" s="18"/>
      <c r="I42" s="18"/>
      <c r="J42" s="18"/>
      <c r="K42" s="18"/>
      <c r="L42" s="18"/>
      <c r="M42" s="20"/>
      <c r="O42" s="199"/>
      <c r="P42" s="140"/>
      <c r="Q42" s="140"/>
      <c r="R42" s="140"/>
      <c r="S42" s="140"/>
      <c r="T42" s="140"/>
      <c r="U42" s="200"/>
      <c r="V42" s="199"/>
      <c r="W42" s="140"/>
      <c r="X42" s="140"/>
      <c r="Y42" s="229"/>
      <c r="Z42" s="199"/>
      <c r="AA42" s="140"/>
      <c r="AB42" s="140"/>
      <c r="AC42" s="140"/>
      <c r="AD42" s="140"/>
      <c r="AE42" s="140"/>
      <c r="AF42" s="140"/>
      <c r="AG42" s="200"/>
      <c r="AH42" s="217"/>
      <c r="AI42" s="128"/>
      <c r="AJ42" s="218"/>
    </row>
    <row r="43" spans="1:36" s="82" customFormat="1" ht="15" customHeight="1" x14ac:dyDescent="0.2">
      <c r="A43" s="281"/>
      <c r="B43" s="102" t="s">
        <v>175</v>
      </c>
      <c r="C43" s="169" t="s">
        <v>100</v>
      </c>
      <c r="D43" s="163">
        <v>0</v>
      </c>
      <c r="E43" s="163">
        <v>0</v>
      </c>
      <c r="F43" s="163">
        <v>1</v>
      </c>
      <c r="G43" s="163">
        <v>17</v>
      </c>
      <c r="H43" s="170">
        <v>1</v>
      </c>
      <c r="I43" s="163">
        <v>0</v>
      </c>
      <c r="J43" s="163">
        <v>1</v>
      </c>
      <c r="K43" s="91">
        <f>SUM(E43,G43,I43)</f>
        <v>17</v>
      </c>
      <c r="L43" s="91">
        <f>((E43*F43)*1.5)+((G43*H43)*1)+((I43*J43)*1)</f>
        <v>17</v>
      </c>
      <c r="M43" s="308" t="s">
        <v>72</v>
      </c>
      <c r="O43" s="205"/>
      <c r="P43" s="172"/>
      <c r="Q43" s="172"/>
      <c r="R43" s="172"/>
      <c r="S43" s="172"/>
      <c r="T43" s="172"/>
      <c r="U43" s="206"/>
      <c r="V43" s="212"/>
      <c r="W43" s="167"/>
      <c r="X43" s="167"/>
      <c r="Y43" s="231"/>
      <c r="Z43" s="212"/>
      <c r="AA43" s="167"/>
      <c r="AB43" s="167"/>
      <c r="AC43" s="167"/>
      <c r="AD43" s="167"/>
      <c r="AE43" s="167"/>
      <c r="AF43" s="167"/>
      <c r="AG43" s="213"/>
      <c r="AH43" s="221"/>
      <c r="AI43" s="168"/>
      <c r="AJ43" s="222"/>
    </row>
    <row r="44" spans="1:36" s="82" customFormat="1" ht="15" customHeight="1" x14ac:dyDescent="0.2">
      <c r="A44" s="281"/>
      <c r="B44" s="102" t="s">
        <v>175</v>
      </c>
      <c r="C44" s="169" t="s">
        <v>101</v>
      </c>
      <c r="D44" s="163">
        <v>0</v>
      </c>
      <c r="E44" s="163">
        <v>0</v>
      </c>
      <c r="F44" s="163">
        <v>1</v>
      </c>
      <c r="G44" s="163">
        <v>16</v>
      </c>
      <c r="H44" s="170">
        <v>1</v>
      </c>
      <c r="I44" s="163">
        <v>0</v>
      </c>
      <c r="J44" s="163">
        <v>1</v>
      </c>
      <c r="K44" s="91">
        <f>SUM(E44,G44,I44)</f>
        <v>16</v>
      </c>
      <c r="L44" s="91">
        <f>((E44*F44)*1.5)+((G44*H44)*1)+((I44*J44)*1)</f>
        <v>16</v>
      </c>
      <c r="M44" s="309" t="s">
        <v>289</v>
      </c>
      <c r="O44" s="205"/>
      <c r="P44" s="172"/>
      <c r="Q44" s="172"/>
      <c r="R44" s="172"/>
      <c r="S44" s="172"/>
      <c r="T44" s="172"/>
      <c r="U44" s="206"/>
      <c r="V44" s="212"/>
      <c r="W44" s="167"/>
      <c r="X44" s="167"/>
      <c r="Y44" s="231"/>
      <c r="Z44" s="212"/>
      <c r="AA44" s="167"/>
      <c r="AB44" s="167"/>
      <c r="AC44" s="167"/>
      <c r="AD44" s="167"/>
      <c r="AE44" s="167"/>
      <c r="AF44" s="167"/>
      <c r="AG44" s="213"/>
      <c r="AH44" s="221"/>
      <c r="AI44" s="168"/>
      <c r="AJ44" s="222"/>
    </row>
    <row r="45" spans="1:36" ht="22.5" customHeight="1" x14ac:dyDescent="0.2">
      <c r="A45" s="279"/>
      <c r="B45" s="277" t="s">
        <v>176</v>
      </c>
      <c r="C45" s="16" t="s">
        <v>95</v>
      </c>
      <c r="D45" s="17"/>
      <c r="E45" s="18"/>
      <c r="F45" s="18"/>
      <c r="G45" s="18"/>
      <c r="H45" s="18"/>
      <c r="I45" s="18"/>
      <c r="J45" s="18"/>
      <c r="K45" s="18"/>
      <c r="L45" s="18"/>
      <c r="M45" s="20"/>
      <c r="O45" s="199"/>
      <c r="P45" s="140"/>
      <c r="Q45" s="140"/>
      <c r="R45" s="140"/>
      <c r="S45" s="140"/>
      <c r="T45" s="140"/>
      <c r="U45" s="200"/>
      <c r="V45" s="199"/>
      <c r="W45" s="140"/>
      <c r="X45" s="140"/>
      <c r="Y45" s="229"/>
      <c r="Z45" s="199"/>
      <c r="AA45" s="140"/>
      <c r="AB45" s="140"/>
      <c r="AC45" s="140"/>
      <c r="AD45" s="140"/>
      <c r="AE45" s="140"/>
      <c r="AF45" s="140"/>
      <c r="AG45" s="200"/>
      <c r="AH45" s="217"/>
      <c r="AI45" s="128"/>
      <c r="AJ45" s="218"/>
    </row>
    <row r="46" spans="1:36" ht="15" customHeight="1" x14ac:dyDescent="0.2">
      <c r="A46" s="279"/>
      <c r="B46" s="102" t="s">
        <v>177</v>
      </c>
      <c r="C46" s="51" t="s">
        <v>102</v>
      </c>
      <c r="D46" s="21">
        <v>3</v>
      </c>
      <c r="E46" s="22">
        <v>30</v>
      </c>
      <c r="F46" s="21">
        <v>1</v>
      </c>
      <c r="G46" s="21">
        <v>0</v>
      </c>
      <c r="H46" s="21">
        <v>1</v>
      </c>
      <c r="I46" s="21">
        <v>0</v>
      </c>
      <c r="J46" s="21">
        <v>1</v>
      </c>
      <c r="K46" s="19">
        <f>SUM(E46,G46,I46)</f>
        <v>30</v>
      </c>
      <c r="L46" s="35">
        <f>((E46*F46)*1.5)+((G46*H46)*1)+((I46*J46)*1)</f>
        <v>45</v>
      </c>
      <c r="M46" s="105" t="s">
        <v>72</v>
      </c>
      <c r="O46" s="201">
        <v>1.5</v>
      </c>
      <c r="P46" s="134"/>
      <c r="Q46" s="134"/>
      <c r="R46" s="134" t="s">
        <v>253</v>
      </c>
      <c r="S46" s="134"/>
      <c r="T46" s="134"/>
      <c r="U46" s="202"/>
      <c r="V46" s="210"/>
      <c r="W46" s="129"/>
      <c r="X46" s="129"/>
      <c r="Y46" s="230"/>
      <c r="Z46" s="210"/>
      <c r="AA46" s="129"/>
      <c r="AB46" s="129"/>
      <c r="AC46" s="129"/>
      <c r="AD46" s="129"/>
      <c r="AE46" s="129"/>
      <c r="AF46" s="129"/>
      <c r="AG46" s="211"/>
      <c r="AH46" s="219">
        <v>1.5</v>
      </c>
      <c r="AI46" s="132"/>
      <c r="AJ46" s="220"/>
    </row>
    <row r="47" spans="1:36" ht="15" customHeight="1" x14ac:dyDescent="0.2">
      <c r="A47" s="279"/>
      <c r="B47" s="102" t="s">
        <v>178</v>
      </c>
      <c r="C47" s="51" t="s">
        <v>103</v>
      </c>
      <c r="D47" s="21">
        <v>5</v>
      </c>
      <c r="E47" s="22">
        <v>0</v>
      </c>
      <c r="F47" s="21">
        <v>1</v>
      </c>
      <c r="G47" s="21">
        <v>56</v>
      </c>
      <c r="H47" s="21">
        <v>1</v>
      </c>
      <c r="I47" s="21">
        <v>0</v>
      </c>
      <c r="J47" s="21">
        <v>1</v>
      </c>
      <c r="K47" s="19">
        <f>SUM(E47,G47,I47)</f>
        <v>56</v>
      </c>
      <c r="L47" s="35">
        <f>((E47*F47)*1.5)+((G47*H47)*1)+((I47*J47)*1)</f>
        <v>56</v>
      </c>
      <c r="M47" s="105" t="s">
        <v>72</v>
      </c>
      <c r="O47" s="201" t="s">
        <v>254</v>
      </c>
      <c r="P47" s="134"/>
      <c r="Q47" s="134"/>
      <c r="R47" s="134" t="s">
        <v>254</v>
      </c>
      <c r="S47" s="134"/>
      <c r="T47" s="134"/>
      <c r="U47" s="202"/>
      <c r="V47" s="212"/>
      <c r="W47" s="167"/>
      <c r="X47" s="167"/>
      <c r="Y47" s="231"/>
      <c r="Z47" s="212"/>
      <c r="AA47" s="167"/>
      <c r="AB47" s="167"/>
      <c r="AC47" s="167"/>
      <c r="AD47" s="167"/>
      <c r="AE47" s="167"/>
      <c r="AF47" s="167"/>
      <c r="AG47" s="213"/>
      <c r="AH47" s="291" t="s">
        <v>251</v>
      </c>
      <c r="AI47" s="198"/>
      <c r="AJ47" s="224"/>
    </row>
    <row r="48" spans="1:36" ht="22.5" customHeight="1" x14ac:dyDescent="0.2">
      <c r="A48" s="279"/>
      <c r="B48" s="277" t="s">
        <v>179</v>
      </c>
      <c r="C48" s="16" t="s">
        <v>96</v>
      </c>
      <c r="D48" s="175"/>
      <c r="E48" s="176"/>
      <c r="F48" s="176"/>
      <c r="G48" s="176"/>
      <c r="H48" s="176"/>
      <c r="I48" s="176"/>
      <c r="J48" s="176"/>
      <c r="K48" s="176"/>
      <c r="L48" s="176"/>
      <c r="M48" s="177"/>
      <c r="O48" s="199"/>
      <c r="P48" s="140"/>
      <c r="Q48" s="140"/>
      <c r="R48" s="140"/>
      <c r="S48" s="140"/>
      <c r="T48" s="140"/>
      <c r="U48" s="200"/>
      <c r="V48" s="199"/>
      <c r="W48" s="140"/>
      <c r="X48" s="140"/>
      <c r="Y48" s="229"/>
      <c r="Z48" s="199"/>
      <c r="AA48" s="140"/>
      <c r="AB48" s="140"/>
      <c r="AC48" s="140"/>
      <c r="AD48" s="140"/>
      <c r="AE48" s="140"/>
      <c r="AF48" s="140"/>
      <c r="AG48" s="200"/>
      <c r="AH48" s="217"/>
      <c r="AI48" s="128"/>
      <c r="AJ48" s="218"/>
    </row>
    <row r="49" spans="1:36" ht="15" customHeight="1" x14ac:dyDescent="0.2">
      <c r="A49" s="279"/>
      <c r="B49" s="102" t="s">
        <v>180</v>
      </c>
      <c r="C49" s="174" t="s">
        <v>104</v>
      </c>
      <c r="D49" s="178">
        <v>3</v>
      </c>
      <c r="E49" s="179">
        <v>6</v>
      </c>
      <c r="F49" s="178">
        <v>1</v>
      </c>
      <c r="G49" s="178">
        <v>13</v>
      </c>
      <c r="H49" s="178">
        <v>1</v>
      </c>
      <c r="I49" s="178">
        <v>9</v>
      </c>
      <c r="J49" s="178">
        <v>1</v>
      </c>
      <c r="K49" s="180">
        <f>SUM(E49,G49,I49)</f>
        <v>28</v>
      </c>
      <c r="L49" s="181">
        <f>((E49*F49)*1.5)+((G49*H49)*1)+((I49*J49)*1)</f>
        <v>31</v>
      </c>
      <c r="M49" s="182" t="s">
        <v>64</v>
      </c>
      <c r="O49" s="201">
        <v>1</v>
      </c>
      <c r="P49" s="134" t="s">
        <v>255</v>
      </c>
      <c r="Q49" s="134"/>
      <c r="R49" s="134"/>
      <c r="S49" s="134"/>
      <c r="T49" s="134" t="s">
        <v>255</v>
      </c>
      <c r="U49" s="202"/>
      <c r="V49" s="212"/>
      <c r="W49" s="167"/>
      <c r="X49" s="167"/>
      <c r="Y49" s="231"/>
      <c r="Z49" s="298" t="s">
        <v>17</v>
      </c>
      <c r="AA49" s="167"/>
      <c r="AB49" s="167"/>
      <c r="AC49" s="167"/>
      <c r="AD49" s="167"/>
      <c r="AE49" s="167"/>
      <c r="AF49" s="167"/>
      <c r="AG49" s="213"/>
      <c r="AH49" s="223">
        <v>1</v>
      </c>
      <c r="AI49" s="198"/>
      <c r="AJ49" s="224"/>
    </row>
    <row r="50" spans="1:36" ht="15" customHeight="1" x14ac:dyDescent="0.2">
      <c r="A50" s="279"/>
      <c r="B50" s="102" t="s">
        <v>181</v>
      </c>
      <c r="C50" s="173" t="s">
        <v>105</v>
      </c>
      <c r="D50" s="178">
        <v>3</v>
      </c>
      <c r="E50" s="179">
        <v>6</v>
      </c>
      <c r="F50" s="178">
        <v>1</v>
      </c>
      <c r="G50" s="178">
        <v>13</v>
      </c>
      <c r="H50" s="178">
        <v>1</v>
      </c>
      <c r="I50" s="178">
        <v>9</v>
      </c>
      <c r="J50" s="178">
        <v>1</v>
      </c>
      <c r="K50" s="180">
        <f>SUM(E50,G50,I50)</f>
        <v>28</v>
      </c>
      <c r="L50" s="181">
        <f>((E50*F50)*1.5)+((G50*H50)*1)+((I50*J50)*1)</f>
        <v>31</v>
      </c>
      <c r="M50" s="182" t="s">
        <v>64</v>
      </c>
      <c r="O50" s="201">
        <v>1</v>
      </c>
      <c r="P50" s="134" t="s">
        <v>255</v>
      </c>
      <c r="Q50" s="134"/>
      <c r="R50" s="134"/>
      <c r="S50" s="134"/>
      <c r="T50" s="134" t="s">
        <v>255</v>
      </c>
      <c r="U50" s="202"/>
      <c r="V50" s="212"/>
      <c r="W50" s="167"/>
      <c r="X50" s="167"/>
      <c r="Y50" s="231"/>
      <c r="Z50" s="298" t="s">
        <v>17</v>
      </c>
      <c r="AA50" s="167"/>
      <c r="AB50" s="167"/>
      <c r="AC50" s="167"/>
      <c r="AD50" s="167"/>
      <c r="AE50" s="167"/>
      <c r="AF50" s="167"/>
      <c r="AG50" s="213"/>
      <c r="AH50" s="223">
        <v>1</v>
      </c>
      <c r="AI50" s="198"/>
      <c r="AJ50" s="224"/>
    </row>
    <row r="51" spans="1:36" ht="15" customHeight="1" x14ac:dyDescent="0.2">
      <c r="A51" s="279"/>
      <c r="B51" s="102" t="s">
        <v>182</v>
      </c>
      <c r="C51" s="173" t="s">
        <v>106</v>
      </c>
      <c r="D51" s="178">
        <v>3</v>
      </c>
      <c r="E51" s="179">
        <v>8</v>
      </c>
      <c r="F51" s="178">
        <v>1</v>
      </c>
      <c r="G51" s="178">
        <v>22</v>
      </c>
      <c r="H51" s="178">
        <v>1</v>
      </c>
      <c r="I51" s="178">
        <v>0</v>
      </c>
      <c r="J51" s="178">
        <v>1</v>
      </c>
      <c r="K51" s="180">
        <f>SUM(E51,G51,I51)</f>
        <v>30</v>
      </c>
      <c r="L51" s="181">
        <f>((E51*F51)*1.5)+((G51*H51)*1)+((I51*J51)*1)</f>
        <v>34</v>
      </c>
      <c r="M51" s="182" t="s">
        <v>72</v>
      </c>
      <c r="O51" s="201">
        <v>1.5</v>
      </c>
      <c r="P51" s="134" t="s">
        <v>253</v>
      </c>
      <c r="Q51" s="134"/>
      <c r="R51" s="134"/>
      <c r="S51" s="134"/>
      <c r="T51" s="134"/>
      <c r="U51" s="202"/>
      <c r="V51" s="212"/>
      <c r="W51" s="167"/>
      <c r="X51" s="167"/>
      <c r="Y51" s="231"/>
      <c r="Z51" s="212"/>
      <c r="AA51" s="167"/>
      <c r="AB51" s="167"/>
      <c r="AC51" s="167"/>
      <c r="AD51" s="167"/>
      <c r="AE51" s="167"/>
      <c r="AF51" s="167"/>
      <c r="AG51" s="213"/>
      <c r="AH51" s="223">
        <v>1.5</v>
      </c>
      <c r="AI51" s="198"/>
      <c r="AJ51" s="224"/>
    </row>
    <row r="52" spans="1:36" ht="15" customHeight="1" thickBot="1" x14ac:dyDescent="0.25">
      <c r="A52" s="279"/>
      <c r="B52" s="102" t="s">
        <v>183</v>
      </c>
      <c r="C52" s="174" t="s">
        <v>71</v>
      </c>
      <c r="D52" s="178">
        <v>5</v>
      </c>
      <c r="E52" s="179">
        <v>54</v>
      </c>
      <c r="F52" s="178">
        <v>1</v>
      </c>
      <c r="G52" s="178">
        <v>0</v>
      </c>
      <c r="H52" s="178">
        <v>1</v>
      </c>
      <c r="I52" s="178">
        <v>0</v>
      </c>
      <c r="J52" s="178">
        <v>1</v>
      </c>
      <c r="K52" s="180">
        <f>SUM(E52,G52,I52)</f>
        <v>54</v>
      </c>
      <c r="L52" s="181">
        <f>((E52*F52)*1.5)+((G52*H52)*1)+((I52*J52)*1)</f>
        <v>81</v>
      </c>
      <c r="M52" s="182" t="s">
        <v>72</v>
      </c>
      <c r="O52" s="207">
        <v>2</v>
      </c>
      <c r="P52" s="208">
        <v>2</v>
      </c>
      <c r="Q52" s="208"/>
      <c r="R52" s="208">
        <v>1</v>
      </c>
      <c r="S52" s="208"/>
      <c r="T52" s="208"/>
      <c r="U52" s="209"/>
      <c r="V52" s="214"/>
      <c r="W52" s="215"/>
      <c r="X52" s="215"/>
      <c r="Y52" s="232"/>
      <c r="Z52" s="214"/>
      <c r="AA52" s="215"/>
      <c r="AB52" s="215"/>
      <c r="AC52" s="215"/>
      <c r="AD52" s="215"/>
      <c r="AE52" s="215"/>
      <c r="AF52" s="215"/>
      <c r="AG52" s="216"/>
      <c r="AH52" s="225">
        <v>5</v>
      </c>
      <c r="AI52" s="226"/>
      <c r="AJ52" s="227"/>
    </row>
    <row r="53" spans="1:36" ht="15" customHeight="1" x14ac:dyDescent="0.2">
      <c r="B53" s="59"/>
      <c r="C53" s="45" t="s">
        <v>21</v>
      </c>
      <c r="D53" s="162">
        <f>SUM(D34:D52)</f>
        <v>30</v>
      </c>
      <c r="E53" s="162">
        <f>SUM(E34:E52)</f>
        <v>166</v>
      </c>
      <c r="F53" s="70">
        <v>1</v>
      </c>
      <c r="G53" s="162">
        <f>SUM(G34:G52)</f>
        <v>208</v>
      </c>
      <c r="H53" s="70">
        <v>1</v>
      </c>
      <c r="I53" s="162">
        <f>SUM(I34:I52)</f>
        <v>18</v>
      </c>
      <c r="J53" s="70">
        <v>1</v>
      </c>
      <c r="K53" s="162">
        <f>SUM(K34:K52)</f>
        <v>392</v>
      </c>
      <c r="L53" s="162">
        <f>SUM(L34:L52)</f>
        <v>475</v>
      </c>
      <c r="M53" s="133"/>
    </row>
    <row r="54" spans="1:36" ht="15" customHeight="1" x14ac:dyDescent="0.2">
      <c r="B54" s="59"/>
      <c r="C54" s="45" t="s">
        <v>107</v>
      </c>
      <c r="D54" s="162">
        <f>SUM(D29,D53)</f>
        <v>60</v>
      </c>
      <c r="E54" s="162">
        <f>SUM(E29,E53)</f>
        <v>490</v>
      </c>
      <c r="F54" s="70">
        <v>1</v>
      </c>
      <c r="G54" s="162">
        <f>SUM(G29,G53)</f>
        <v>296</v>
      </c>
      <c r="H54" s="70">
        <v>1</v>
      </c>
      <c r="I54" s="162">
        <f>SUM(I29,I53)</f>
        <v>18</v>
      </c>
      <c r="J54" s="70">
        <v>1</v>
      </c>
      <c r="K54" s="162">
        <f>SUM(K29,K53)</f>
        <v>804</v>
      </c>
      <c r="L54" s="162">
        <f>SUM(L29,L53)</f>
        <v>1049</v>
      </c>
      <c r="M54" s="133"/>
    </row>
    <row r="55" spans="1:36" ht="15" customHeight="1" thickBot="1" x14ac:dyDescent="0.25">
      <c r="B55" s="59"/>
      <c r="C55" s="109"/>
      <c r="D55" s="28"/>
      <c r="E55" s="28"/>
      <c r="F55" s="29"/>
      <c r="G55" s="28"/>
      <c r="H55" s="30"/>
      <c r="I55" s="28"/>
      <c r="J55" s="29"/>
      <c r="K55" s="80"/>
      <c r="L55" s="80"/>
      <c r="M55" s="33"/>
    </row>
    <row r="56" spans="1:36" ht="23.25" customHeight="1" thickBot="1" x14ac:dyDescent="0.25">
      <c r="B56" s="59"/>
      <c r="C56" s="109"/>
      <c r="D56" s="28"/>
      <c r="E56" s="28"/>
      <c r="F56" s="29"/>
      <c r="G56" s="28"/>
      <c r="H56" s="30"/>
      <c r="I56" s="28"/>
      <c r="J56" s="29"/>
      <c r="K56" s="80"/>
      <c r="L56" s="80"/>
      <c r="M56" s="33"/>
      <c r="O56" s="345" t="s">
        <v>33</v>
      </c>
      <c r="P56" s="346"/>
      <c r="Q56" s="346"/>
      <c r="R56" s="346"/>
      <c r="S56" s="346"/>
      <c r="T56" s="346"/>
      <c r="U56" s="346"/>
      <c r="V56" s="321" t="s">
        <v>34</v>
      </c>
      <c r="W56" s="322"/>
      <c r="X56" s="322"/>
      <c r="Y56" s="322"/>
      <c r="Z56" s="322"/>
      <c r="AA56" s="322"/>
      <c r="AB56" s="322"/>
      <c r="AC56" s="322"/>
      <c r="AD56" s="322"/>
      <c r="AE56" s="322"/>
      <c r="AF56" s="322"/>
      <c r="AG56" s="323"/>
      <c r="AH56" s="347" t="s">
        <v>48</v>
      </c>
      <c r="AI56" s="348"/>
      <c r="AJ56" s="349"/>
    </row>
    <row r="57" spans="1:36" s="36" customFormat="1" ht="23.25" customHeight="1" x14ac:dyDescent="0.2">
      <c r="A57" s="272"/>
      <c r="B57" s="59"/>
      <c r="C57" s="109"/>
      <c r="D57" s="28"/>
      <c r="E57" s="28"/>
      <c r="F57" s="29"/>
      <c r="G57" s="28"/>
      <c r="H57" s="30"/>
      <c r="I57" s="29"/>
      <c r="J57" s="29"/>
      <c r="K57" s="31"/>
      <c r="L57" s="32"/>
      <c r="M57" s="33"/>
      <c r="O57" s="336" t="s">
        <v>35</v>
      </c>
      <c r="P57" s="337"/>
      <c r="Q57" s="337"/>
      <c r="R57" s="337"/>
      <c r="S57" s="337"/>
      <c r="T57" s="337"/>
      <c r="U57" s="338"/>
      <c r="V57" s="339" t="s">
        <v>35</v>
      </c>
      <c r="W57" s="340"/>
      <c r="X57" s="340"/>
      <c r="Y57" s="341"/>
      <c r="Z57" s="339" t="s">
        <v>36</v>
      </c>
      <c r="AA57" s="340"/>
      <c r="AB57" s="340"/>
      <c r="AC57" s="340"/>
      <c r="AD57" s="340"/>
      <c r="AE57" s="340"/>
      <c r="AF57" s="340"/>
      <c r="AG57" s="341"/>
      <c r="AH57" s="342" t="s">
        <v>49</v>
      </c>
      <c r="AI57" s="343"/>
      <c r="AJ57" s="344"/>
    </row>
    <row r="58" spans="1:36" ht="33" customHeight="1" x14ac:dyDescent="0.2">
      <c r="B58" s="61" t="s">
        <v>136</v>
      </c>
      <c r="C58" s="110" t="s">
        <v>133</v>
      </c>
      <c r="D58" s="93" t="s">
        <v>5</v>
      </c>
      <c r="E58" s="94" t="s">
        <v>28</v>
      </c>
      <c r="F58" s="87"/>
      <c r="G58" s="87"/>
      <c r="H58" s="87"/>
      <c r="I58" s="87"/>
      <c r="J58" s="87"/>
      <c r="K58" s="87"/>
      <c r="L58" s="87"/>
      <c r="M58" s="88"/>
      <c r="O58" s="118" t="s">
        <v>37</v>
      </c>
      <c r="P58" s="195" t="s">
        <v>38</v>
      </c>
      <c r="Q58" s="290" t="s">
        <v>252</v>
      </c>
      <c r="R58" s="195" t="s">
        <v>39</v>
      </c>
      <c r="S58" s="195" t="s">
        <v>40</v>
      </c>
      <c r="T58" s="195" t="s">
        <v>41</v>
      </c>
      <c r="U58" s="196" t="s">
        <v>42</v>
      </c>
      <c r="V58" s="119" t="s">
        <v>37</v>
      </c>
      <c r="W58" s="120" t="s">
        <v>38</v>
      </c>
      <c r="X58" s="120" t="s">
        <v>39</v>
      </c>
      <c r="Y58" s="238" t="s">
        <v>41</v>
      </c>
      <c r="Z58" s="330" t="s">
        <v>37</v>
      </c>
      <c r="AA58" s="320"/>
      <c r="AB58" s="319" t="s">
        <v>38</v>
      </c>
      <c r="AC58" s="320"/>
      <c r="AD58" s="319" t="s">
        <v>43</v>
      </c>
      <c r="AE58" s="320"/>
      <c r="AF58" s="319" t="s">
        <v>41</v>
      </c>
      <c r="AG58" s="331"/>
      <c r="AH58" s="154" t="s">
        <v>46</v>
      </c>
      <c r="AI58" s="151" t="s">
        <v>47</v>
      </c>
      <c r="AJ58" s="155" t="s">
        <v>10</v>
      </c>
    </row>
    <row r="59" spans="1:36" ht="42" customHeight="1" x14ac:dyDescent="0.2">
      <c r="A59" s="278" t="s">
        <v>250</v>
      </c>
      <c r="B59" s="60" t="s">
        <v>184</v>
      </c>
      <c r="C59" s="53" t="s">
        <v>16</v>
      </c>
      <c r="D59" s="7"/>
      <c r="E59" s="8" t="s">
        <v>7</v>
      </c>
      <c r="F59" s="8" t="s">
        <v>8</v>
      </c>
      <c r="G59" s="9" t="s">
        <v>9</v>
      </c>
      <c r="H59" s="10" t="s">
        <v>8</v>
      </c>
      <c r="I59" s="9" t="s">
        <v>10</v>
      </c>
      <c r="J59" s="10" t="s">
        <v>11</v>
      </c>
      <c r="K59" s="11" t="s">
        <v>12</v>
      </c>
      <c r="L59" s="9" t="s">
        <v>13</v>
      </c>
      <c r="M59" s="12" t="s">
        <v>14</v>
      </c>
      <c r="O59" s="121" t="s">
        <v>44</v>
      </c>
      <c r="P59" s="122" t="s">
        <v>44</v>
      </c>
      <c r="Q59" s="122" t="s">
        <v>44</v>
      </c>
      <c r="R59" s="122" t="s">
        <v>44</v>
      </c>
      <c r="S59" s="122" t="s">
        <v>44</v>
      </c>
      <c r="T59" s="122" t="s">
        <v>44</v>
      </c>
      <c r="U59" s="123" t="s">
        <v>44</v>
      </c>
      <c r="V59" s="124" t="s">
        <v>44</v>
      </c>
      <c r="W59" s="125" t="s">
        <v>44</v>
      </c>
      <c r="X59" s="125" t="s">
        <v>44</v>
      </c>
      <c r="Y59" s="126" t="s">
        <v>44</v>
      </c>
      <c r="Z59" s="124" t="s">
        <v>44</v>
      </c>
      <c r="AA59" s="125" t="s">
        <v>45</v>
      </c>
      <c r="AB59" s="125" t="s">
        <v>44</v>
      </c>
      <c r="AC59" s="125" t="s">
        <v>45</v>
      </c>
      <c r="AD59" s="125" t="s">
        <v>44</v>
      </c>
      <c r="AE59" s="125" t="s">
        <v>45</v>
      </c>
      <c r="AF59" s="125" t="s">
        <v>44</v>
      </c>
      <c r="AG59" s="126" t="s">
        <v>45</v>
      </c>
      <c r="AH59" s="152" t="s">
        <v>44</v>
      </c>
      <c r="AI59" s="153" t="s">
        <v>44</v>
      </c>
      <c r="AJ59" s="156" t="s">
        <v>44</v>
      </c>
    </row>
    <row r="60" spans="1:36" s="89" customFormat="1" ht="15" customHeight="1" x14ac:dyDescent="0.2">
      <c r="A60" s="280"/>
      <c r="B60" s="190" t="s">
        <v>185</v>
      </c>
      <c r="C60" s="183" t="s">
        <v>108</v>
      </c>
      <c r="D60" s="184"/>
      <c r="E60" s="185"/>
      <c r="F60" s="185"/>
      <c r="G60" s="185"/>
      <c r="H60" s="185"/>
      <c r="I60" s="185"/>
      <c r="J60" s="185"/>
      <c r="K60" s="165" t="s">
        <v>17</v>
      </c>
      <c r="L60" s="165" t="s">
        <v>17</v>
      </c>
      <c r="M60" s="186"/>
      <c r="O60" s="233"/>
      <c r="P60" s="187"/>
      <c r="Q60" s="187"/>
      <c r="R60" s="187"/>
      <c r="S60" s="187"/>
      <c r="T60" s="187"/>
      <c r="U60" s="234"/>
      <c r="V60" s="233"/>
      <c r="W60" s="187"/>
      <c r="X60" s="187"/>
      <c r="Y60" s="234"/>
      <c r="Z60" s="233"/>
      <c r="AA60" s="187"/>
      <c r="AB60" s="187"/>
      <c r="AC60" s="187"/>
      <c r="AD60" s="187"/>
      <c r="AE60" s="187"/>
      <c r="AF60" s="187"/>
      <c r="AG60" s="234"/>
      <c r="AH60" s="239"/>
      <c r="AI60" s="188"/>
      <c r="AJ60" s="240"/>
    </row>
    <row r="61" spans="1:36" s="89" customFormat="1" ht="19.5" customHeight="1" x14ac:dyDescent="0.2">
      <c r="A61" s="280"/>
      <c r="B61" s="282" t="s">
        <v>261</v>
      </c>
      <c r="C61" s="169" t="s">
        <v>127</v>
      </c>
      <c r="D61" s="170">
        <v>3</v>
      </c>
      <c r="E61" s="163">
        <v>8</v>
      </c>
      <c r="F61" s="163">
        <v>0</v>
      </c>
      <c r="G61" s="163">
        <v>20</v>
      </c>
      <c r="H61" s="163">
        <v>1</v>
      </c>
      <c r="I61" s="163">
        <v>0</v>
      </c>
      <c r="J61" s="163">
        <v>1</v>
      </c>
      <c r="K61" s="91">
        <f>SUM(E61,G61,I61)</f>
        <v>28</v>
      </c>
      <c r="L61" s="91">
        <f>((E61*F61)*1.5)+((G61*H61)*1)+((I61*J61)*1)</f>
        <v>20</v>
      </c>
      <c r="M61" s="189" t="s">
        <v>272</v>
      </c>
      <c r="O61" s="203">
        <v>1</v>
      </c>
      <c r="P61" s="166" t="s">
        <v>255</v>
      </c>
      <c r="Q61" s="166" t="s">
        <v>255</v>
      </c>
      <c r="R61" s="166"/>
      <c r="S61" s="166"/>
      <c r="T61" s="166"/>
      <c r="U61" s="204"/>
      <c r="V61" s="212"/>
      <c r="W61" s="167"/>
      <c r="X61" s="167"/>
      <c r="Y61" s="213"/>
      <c r="Z61" s="212"/>
      <c r="AA61" s="167"/>
      <c r="AB61" s="167"/>
      <c r="AC61" s="167"/>
      <c r="AD61" s="167"/>
      <c r="AE61" s="167"/>
      <c r="AF61" s="167"/>
      <c r="AG61" s="213"/>
      <c r="AH61" s="221">
        <v>1</v>
      </c>
      <c r="AI61" s="168"/>
      <c r="AJ61" s="222"/>
    </row>
    <row r="62" spans="1:36" s="89" customFormat="1" ht="12.75" x14ac:dyDescent="0.2">
      <c r="A62" s="280"/>
      <c r="B62" s="190" t="s">
        <v>187</v>
      </c>
      <c r="C62" s="183" t="s">
        <v>109</v>
      </c>
      <c r="D62" s="184"/>
      <c r="E62" s="185"/>
      <c r="F62" s="185"/>
      <c r="G62" s="185"/>
      <c r="H62" s="185"/>
      <c r="I62" s="185"/>
      <c r="J62" s="185"/>
      <c r="K62" s="185"/>
      <c r="L62" s="185"/>
      <c r="M62" s="186"/>
      <c r="O62" s="233"/>
      <c r="P62" s="187"/>
      <c r="Q62" s="187"/>
      <c r="R62" s="187"/>
      <c r="S62" s="187"/>
      <c r="T62" s="187"/>
      <c r="U62" s="234"/>
      <c r="V62" s="233"/>
      <c r="W62" s="187"/>
      <c r="X62" s="187"/>
      <c r="Y62" s="234"/>
      <c r="Z62" s="233"/>
      <c r="AA62" s="187"/>
      <c r="AB62" s="187"/>
      <c r="AC62" s="187"/>
      <c r="AD62" s="187"/>
      <c r="AE62" s="187"/>
      <c r="AF62" s="187"/>
      <c r="AG62" s="234"/>
      <c r="AH62" s="239"/>
      <c r="AI62" s="188"/>
      <c r="AJ62" s="240"/>
    </row>
    <row r="63" spans="1:36" s="89" customFormat="1" ht="19.5" customHeight="1" x14ac:dyDescent="0.2">
      <c r="A63" s="280"/>
      <c r="B63" s="282" t="s">
        <v>188</v>
      </c>
      <c r="C63" s="169" t="s">
        <v>63</v>
      </c>
      <c r="D63" s="170">
        <v>2</v>
      </c>
      <c r="E63" s="163">
        <v>18</v>
      </c>
      <c r="F63" s="163">
        <v>0</v>
      </c>
      <c r="G63" s="163">
        <v>0</v>
      </c>
      <c r="H63" s="163">
        <v>1</v>
      </c>
      <c r="I63" s="163">
        <v>0</v>
      </c>
      <c r="J63" s="163">
        <v>1</v>
      </c>
      <c r="K63" s="91">
        <f>SUM(E63,G63,I63)</f>
        <v>18</v>
      </c>
      <c r="L63" s="91">
        <f>((E63*F63)*1.5)+((G63*H63)*1)+((I63*J63)*1)</f>
        <v>0</v>
      </c>
      <c r="M63" s="189" t="s">
        <v>72</v>
      </c>
      <c r="O63" s="203">
        <v>1</v>
      </c>
      <c r="P63" s="166"/>
      <c r="Q63" s="166"/>
      <c r="R63" s="166" t="s">
        <v>255</v>
      </c>
      <c r="S63" s="166"/>
      <c r="T63" s="166"/>
      <c r="U63" s="204"/>
      <c r="V63" s="212"/>
      <c r="W63" s="167"/>
      <c r="X63" s="167"/>
      <c r="Y63" s="213"/>
      <c r="Z63" s="212"/>
      <c r="AA63" s="167"/>
      <c r="AB63" s="167"/>
      <c r="AC63" s="167"/>
      <c r="AD63" s="167"/>
      <c r="AE63" s="167"/>
      <c r="AF63" s="167"/>
      <c r="AG63" s="213"/>
      <c r="AH63" s="221">
        <v>1</v>
      </c>
      <c r="AI63" s="168"/>
      <c r="AJ63" s="222"/>
    </row>
    <row r="64" spans="1:36" s="89" customFormat="1" ht="23.25" customHeight="1" x14ac:dyDescent="0.2">
      <c r="A64" s="280"/>
      <c r="B64" s="190" t="s">
        <v>189</v>
      </c>
      <c r="C64" s="183" t="s">
        <v>110</v>
      </c>
      <c r="D64" s="184"/>
      <c r="E64" s="185"/>
      <c r="F64" s="185"/>
      <c r="G64" s="185"/>
      <c r="H64" s="185"/>
      <c r="I64" s="185"/>
      <c r="J64" s="185"/>
      <c r="K64" s="185"/>
      <c r="L64" s="185"/>
      <c r="M64" s="186"/>
      <c r="O64" s="233"/>
      <c r="P64" s="187"/>
      <c r="Q64" s="187"/>
      <c r="R64" s="187"/>
      <c r="S64" s="187"/>
      <c r="T64" s="187"/>
      <c r="U64" s="234"/>
      <c r="V64" s="233"/>
      <c r="W64" s="187"/>
      <c r="X64" s="187"/>
      <c r="Y64" s="234"/>
      <c r="Z64" s="233"/>
      <c r="AA64" s="187"/>
      <c r="AB64" s="187"/>
      <c r="AC64" s="187"/>
      <c r="AD64" s="187"/>
      <c r="AE64" s="187"/>
      <c r="AF64" s="187"/>
      <c r="AG64" s="234"/>
      <c r="AH64" s="239"/>
      <c r="AI64" s="188"/>
      <c r="AJ64" s="240"/>
    </row>
    <row r="65" spans="1:36" s="89" customFormat="1" ht="19.5" customHeight="1" x14ac:dyDescent="0.2">
      <c r="A65" s="280"/>
      <c r="B65" s="282" t="s">
        <v>190</v>
      </c>
      <c r="C65" s="169" t="s">
        <v>115</v>
      </c>
      <c r="D65" s="170">
        <v>3</v>
      </c>
      <c r="E65" s="163">
        <v>36</v>
      </c>
      <c r="F65" s="163">
        <v>0</v>
      </c>
      <c r="G65" s="163">
        <v>0</v>
      </c>
      <c r="H65" s="163">
        <v>0</v>
      </c>
      <c r="I65" s="163">
        <v>0</v>
      </c>
      <c r="J65" s="163">
        <v>1</v>
      </c>
      <c r="K65" s="91">
        <f>SUM(E65,G65,I65)</f>
        <v>36</v>
      </c>
      <c r="L65" s="91">
        <f>((E65*F65)*1.5)+((G65*H65)*1)+((I65*J65)*1)</f>
        <v>0</v>
      </c>
      <c r="M65" s="189" t="s">
        <v>72</v>
      </c>
      <c r="O65" s="203">
        <v>0.5</v>
      </c>
      <c r="P65" s="166">
        <v>0.5</v>
      </c>
      <c r="Q65" s="166"/>
      <c r="R65" s="166">
        <v>0.5</v>
      </c>
      <c r="S65" s="166">
        <v>0.5</v>
      </c>
      <c r="T65" s="166"/>
      <c r="U65" s="204"/>
      <c r="V65" s="212"/>
      <c r="W65" s="167"/>
      <c r="X65" s="167"/>
      <c r="Y65" s="213"/>
      <c r="Z65" s="212"/>
      <c r="AA65" s="167"/>
      <c r="AB65" s="167"/>
      <c r="AC65" s="167"/>
      <c r="AD65" s="167"/>
      <c r="AE65" s="167"/>
      <c r="AF65" s="167"/>
      <c r="AG65" s="213"/>
      <c r="AH65" s="221">
        <v>2</v>
      </c>
      <c r="AI65" s="168"/>
      <c r="AJ65" s="222"/>
    </row>
    <row r="66" spans="1:36" s="89" customFormat="1" ht="23.25" customHeight="1" x14ac:dyDescent="0.2">
      <c r="A66" s="280"/>
      <c r="B66" s="190" t="s">
        <v>191</v>
      </c>
      <c r="C66" s="191" t="s">
        <v>111</v>
      </c>
      <c r="D66" s="184"/>
      <c r="E66" s="185"/>
      <c r="F66" s="185"/>
      <c r="G66" s="185"/>
      <c r="H66" s="185"/>
      <c r="I66" s="185"/>
      <c r="J66" s="185"/>
      <c r="K66" s="185"/>
      <c r="L66" s="185"/>
      <c r="M66" s="186"/>
      <c r="O66" s="233"/>
      <c r="P66" s="187"/>
      <c r="Q66" s="187"/>
      <c r="R66" s="187"/>
      <c r="S66" s="187"/>
      <c r="T66" s="187"/>
      <c r="U66" s="234"/>
      <c r="V66" s="233"/>
      <c r="W66" s="187"/>
      <c r="X66" s="187"/>
      <c r="Y66" s="234"/>
      <c r="Z66" s="233"/>
      <c r="AA66" s="187"/>
      <c r="AB66" s="187"/>
      <c r="AC66" s="187"/>
      <c r="AD66" s="187"/>
      <c r="AE66" s="187"/>
      <c r="AF66" s="187"/>
      <c r="AG66" s="234"/>
      <c r="AH66" s="239"/>
      <c r="AI66" s="188"/>
      <c r="AJ66" s="240"/>
    </row>
    <row r="67" spans="1:36" s="89" customFormat="1" ht="19.5" customHeight="1" x14ac:dyDescent="0.2">
      <c r="A67" s="280"/>
      <c r="B67" s="282" t="s">
        <v>192</v>
      </c>
      <c r="C67" s="169" t="s">
        <v>77</v>
      </c>
      <c r="D67" s="170">
        <v>0</v>
      </c>
      <c r="E67" s="163">
        <v>0</v>
      </c>
      <c r="F67" s="163">
        <v>0</v>
      </c>
      <c r="G67" s="163">
        <v>11</v>
      </c>
      <c r="H67" s="163">
        <v>0</v>
      </c>
      <c r="I67" s="163">
        <v>0</v>
      </c>
      <c r="J67" s="163">
        <v>0</v>
      </c>
      <c r="K67" s="91">
        <f>SUM(E67,G67,I67)</f>
        <v>11</v>
      </c>
      <c r="L67" s="91">
        <f>((E67*F67)*1.5)+((G67*H67)*1)+((I67*J67)*1)</f>
        <v>0</v>
      </c>
      <c r="M67" s="189" t="s">
        <v>72</v>
      </c>
      <c r="O67" s="203"/>
      <c r="P67" s="166"/>
      <c r="Q67" s="166"/>
      <c r="R67" s="166"/>
      <c r="S67" s="166"/>
      <c r="T67" s="166"/>
      <c r="U67" s="204"/>
      <c r="V67" s="212"/>
      <c r="W67" s="167"/>
      <c r="X67" s="167"/>
      <c r="Y67" s="213"/>
      <c r="Z67" s="212"/>
      <c r="AA67" s="167"/>
      <c r="AB67" s="167"/>
      <c r="AC67" s="167"/>
      <c r="AD67" s="167"/>
      <c r="AE67" s="167"/>
      <c r="AF67" s="167"/>
      <c r="AG67" s="213"/>
      <c r="AH67" s="221"/>
      <c r="AI67" s="168"/>
      <c r="AJ67" s="222"/>
    </row>
    <row r="68" spans="1:36" s="89" customFormat="1" ht="23.25" customHeight="1" x14ac:dyDescent="0.2">
      <c r="A68" s="280"/>
      <c r="B68" s="190" t="s">
        <v>193</v>
      </c>
      <c r="C68" s="191" t="s">
        <v>112</v>
      </c>
      <c r="D68" s="184"/>
      <c r="E68" s="185"/>
      <c r="F68" s="185"/>
      <c r="G68" s="185"/>
      <c r="H68" s="185"/>
      <c r="I68" s="185"/>
      <c r="J68" s="185"/>
      <c r="K68" s="185"/>
      <c r="L68" s="185"/>
      <c r="M68" s="186"/>
      <c r="O68" s="233"/>
      <c r="P68" s="187"/>
      <c r="Q68" s="187"/>
      <c r="R68" s="187"/>
      <c r="S68" s="187"/>
      <c r="T68" s="187"/>
      <c r="U68" s="234"/>
      <c r="V68" s="233"/>
      <c r="W68" s="187"/>
      <c r="X68" s="187"/>
      <c r="Y68" s="234"/>
      <c r="Z68" s="233"/>
      <c r="AA68" s="187"/>
      <c r="AB68" s="187"/>
      <c r="AC68" s="187"/>
      <c r="AD68" s="187"/>
      <c r="AE68" s="187"/>
      <c r="AF68" s="187"/>
      <c r="AG68" s="234"/>
      <c r="AH68" s="239"/>
      <c r="AI68" s="188"/>
      <c r="AJ68" s="240"/>
    </row>
    <row r="69" spans="1:36" s="89" customFormat="1" ht="19.5" customHeight="1" x14ac:dyDescent="0.2">
      <c r="A69" s="280"/>
      <c r="B69" s="282" t="s">
        <v>194</v>
      </c>
      <c r="C69" s="169" t="s">
        <v>116</v>
      </c>
      <c r="D69" s="170">
        <v>0</v>
      </c>
      <c r="E69" s="163">
        <v>0</v>
      </c>
      <c r="F69" s="163">
        <v>0</v>
      </c>
      <c r="G69" s="163">
        <v>17</v>
      </c>
      <c r="H69" s="163">
        <v>0</v>
      </c>
      <c r="I69" s="163">
        <v>0</v>
      </c>
      <c r="J69" s="163">
        <v>0</v>
      </c>
      <c r="K69" s="91">
        <f>SUM(E69,G69,I69)</f>
        <v>17</v>
      </c>
      <c r="L69" s="91">
        <f>((E69*F69)*1.5)+((G69*H69)*1)+((I69*J69)*1)</f>
        <v>0</v>
      </c>
      <c r="M69" s="189" t="s">
        <v>72</v>
      </c>
      <c r="O69" s="203"/>
      <c r="P69" s="166"/>
      <c r="Q69" s="166"/>
      <c r="R69" s="166"/>
      <c r="S69" s="166"/>
      <c r="T69" s="166"/>
      <c r="U69" s="204"/>
      <c r="V69" s="212"/>
      <c r="W69" s="167"/>
      <c r="X69" s="167"/>
      <c r="Y69" s="213"/>
      <c r="Z69" s="212"/>
      <c r="AA69" s="167"/>
      <c r="AB69" s="167"/>
      <c r="AC69" s="167"/>
      <c r="AD69" s="167"/>
      <c r="AE69" s="167"/>
      <c r="AF69" s="167"/>
      <c r="AG69" s="213"/>
      <c r="AH69" s="221"/>
      <c r="AI69" s="168"/>
      <c r="AJ69" s="222"/>
    </row>
    <row r="70" spans="1:36" s="89" customFormat="1" ht="19.5" customHeight="1" x14ac:dyDescent="0.2">
      <c r="A70" s="280"/>
      <c r="B70" s="282" t="s">
        <v>195</v>
      </c>
      <c r="C70" s="169" t="s">
        <v>67</v>
      </c>
      <c r="D70" s="170">
        <v>0</v>
      </c>
      <c r="E70" s="163">
        <v>0</v>
      </c>
      <c r="F70" s="163">
        <v>1</v>
      </c>
      <c r="G70" s="163">
        <v>12</v>
      </c>
      <c r="H70" s="163">
        <v>1</v>
      </c>
      <c r="I70" s="163">
        <v>0</v>
      </c>
      <c r="J70" s="163">
        <v>1</v>
      </c>
      <c r="K70" s="91">
        <f>SUM(E70,G70,I70)</f>
        <v>12</v>
      </c>
      <c r="L70" s="91">
        <f>((E70*F70)*1.5)+((G70*H70)*1)+((I70*J70)*1)</f>
        <v>12</v>
      </c>
      <c r="M70" s="189"/>
      <c r="O70" s="203"/>
      <c r="P70" s="166"/>
      <c r="Q70" s="166"/>
      <c r="R70" s="166"/>
      <c r="S70" s="166"/>
      <c r="T70" s="166"/>
      <c r="U70" s="204"/>
      <c r="V70" s="212"/>
      <c r="W70" s="167"/>
      <c r="X70" s="167"/>
      <c r="Y70" s="213"/>
      <c r="Z70" s="212"/>
      <c r="AA70" s="167"/>
      <c r="AB70" s="167"/>
      <c r="AC70" s="167"/>
      <c r="AD70" s="167"/>
      <c r="AE70" s="167"/>
      <c r="AF70" s="167"/>
      <c r="AG70" s="213"/>
      <c r="AH70" s="221"/>
      <c r="AI70" s="168"/>
      <c r="AJ70" s="222"/>
    </row>
    <row r="71" spans="1:36" s="89" customFormat="1" ht="22.5" customHeight="1" x14ac:dyDescent="0.2">
      <c r="A71" s="280"/>
      <c r="B71" s="277" t="s">
        <v>196</v>
      </c>
      <c r="C71" s="183" t="s">
        <v>113</v>
      </c>
      <c r="D71" s="184"/>
      <c r="E71" s="185"/>
      <c r="F71" s="185"/>
      <c r="G71" s="185"/>
      <c r="H71" s="185"/>
      <c r="I71" s="185"/>
      <c r="J71" s="185"/>
      <c r="K71" s="185"/>
      <c r="L71" s="185"/>
      <c r="M71" s="186"/>
      <c r="O71" s="233"/>
      <c r="P71" s="187"/>
      <c r="Q71" s="187"/>
      <c r="R71" s="187"/>
      <c r="S71" s="187"/>
      <c r="T71" s="187"/>
      <c r="U71" s="234"/>
      <c r="V71" s="233"/>
      <c r="W71" s="187"/>
      <c r="X71" s="187"/>
      <c r="Y71" s="234"/>
      <c r="Z71" s="233"/>
      <c r="AA71" s="187"/>
      <c r="AB71" s="187"/>
      <c r="AC71" s="187"/>
      <c r="AD71" s="187"/>
      <c r="AE71" s="187"/>
      <c r="AF71" s="187"/>
      <c r="AG71" s="234"/>
      <c r="AH71" s="239"/>
      <c r="AI71" s="188"/>
      <c r="AJ71" s="240"/>
    </row>
    <row r="72" spans="1:36" s="89" customFormat="1" ht="19.5" customHeight="1" x14ac:dyDescent="0.2">
      <c r="A72" s="280"/>
      <c r="B72" s="282" t="s">
        <v>186</v>
      </c>
      <c r="C72" s="169" t="s">
        <v>117</v>
      </c>
      <c r="D72" s="170">
        <v>3</v>
      </c>
      <c r="E72" s="163">
        <v>30</v>
      </c>
      <c r="F72" s="163">
        <v>0</v>
      </c>
      <c r="G72" s="163">
        <v>0</v>
      </c>
      <c r="H72" s="163">
        <v>0</v>
      </c>
      <c r="I72" s="163">
        <v>0</v>
      </c>
      <c r="J72" s="163">
        <v>0</v>
      </c>
      <c r="K72" s="91">
        <f>SUM(E72,G72,I72)</f>
        <v>30</v>
      </c>
      <c r="L72" s="91">
        <f>((E72*F72)*1.5)+((G72*H72)*1)+((I72*J72)*1)</f>
        <v>0</v>
      </c>
      <c r="M72" s="189" t="s">
        <v>72</v>
      </c>
      <c r="O72" s="203">
        <v>1.5</v>
      </c>
      <c r="P72" s="166"/>
      <c r="Q72" s="166"/>
      <c r="R72" s="166" t="s">
        <v>253</v>
      </c>
      <c r="S72" s="166"/>
      <c r="T72" s="166"/>
      <c r="U72" s="204"/>
      <c r="V72" s="212"/>
      <c r="W72" s="167"/>
      <c r="X72" s="167"/>
      <c r="Y72" s="213"/>
      <c r="Z72" s="212"/>
      <c r="AA72" s="167"/>
      <c r="AB72" s="167"/>
      <c r="AC72" s="167"/>
      <c r="AD72" s="167"/>
      <c r="AE72" s="167"/>
      <c r="AF72" s="167"/>
      <c r="AG72" s="213"/>
      <c r="AH72" s="221">
        <v>1.5</v>
      </c>
      <c r="AI72" s="168"/>
      <c r="AJ72" s="222"/>
    </row>
    <row r="73" spans="1:36" s="89" customFormat="1" ht="19.5" customHeight="1" x14ac:dyDescent="0.2">
      <c r="A73" s="280"/>
      <c r="B73" s="282" t="s">
        <v>197</v>
      </c>
      <c r="C73" s="169" t="s">
        <v>103</v>
      </c>
      <c r="D73" s="170">
        <v>6</v>
      </c>
      <c r="E73" s="163">
        <v>0</v>
      </c>
      <c r="F73" s="163">
        <v>1</v>
      </c>
      <c r="G73" s="163">
        <v>56</v>
      </c>
      <c r="H73" s="163">
        <v>1</v>
      </c>
      <c r="I73" s="163">
        <v>0</v>
      </c>
      <c r="J73" s="163">
        <v>1</v>
      </c>
      <c r="K73" s="91">
        <f>SUM(E73,G73,I73)</f>
        <v>56</v>
      </c>
      <c r="L73" s="91">
        <f>((E73*F73)*1.5)+((G73*H73)*1)+((I73*J73)*1)</f>
        <v>56</v>
      </c>
      <c r="M73" s="189" t="s">
        <v>272</v>
      </c>
      <c r="O73" s="203">
        <v>3</v>
      </c>
      <c r="P73" s="166"/>
      <c r="Q73" s="166"/>
      <c r="R73" s="166" t="s">
        <v>254</v>
      </c>
      <c r="S73" s="166"/>
      <c r="T73" s="166"/>
      <c r="U73" s="204"/>
      <c r="V73" s="212"/>
      <c r="W73" s="167"/>
      <c r="X73" s="167"/>
      <c r="Y73" s="213"/>
      <c r="Z73" s="212"/>
      <c r="AA73" s="167"/>
      <c r="AB73" s="167"/>
      <c r="AC73" s="167"/>
      <c r="AD73" s="167"/>
      <c r="AE73" s="167"/>
      <c r="AF73" s="167"/>
      <c r="AG73" s="213"/>
      <c r="AH73" s="221">
        <v>3</v>
      </c>
      <c r="AI73" s="168"/>
      <c r="AJ73" s="222"/>
    </row>
    <row r="74" spans="1:36" s="89" customFormat="1" ht="22.5" customHeight="1" x14ac:dyDescent="0.2">
      <c r="A74" s="280"/>
      <c r="B74" s="277" t="s">
        <v>198</v>
      </c>
      <c r="C74" s="183" t="s">
        <v>114</v>
      </c>
      <c r="D74" s="192"/>
      <c r="E74" s="193"/>
      <c r="F74" s="193"/>
      <c r="G74" s="193"/>
      <c r="H74" s="193"/>
      <c r="I74" s="193"/>
      <c r="J74" s="193"/>
      <c r="K74" s="193"/>
      <c r="L74" s="193"/>
      <c r="M74" s="194"/>
      <c r="O74" s="233"/>
      <c r="P74" s="187"/>
      <c r="Q74" s="187"/>
      <c r="R74" s="187"/>
      <c r="S74" s="187"/>
      <c r="T74" s="187"/>
      <c r="U74" s="234"/>
      <c r="V74" s="233"/>
      <c r="W74" s="187"/>
      <c r="X74" s="187"/>
      <c r="Y74" s="234"/>
      <c r="Z74" s="233"/>
      <c r="AA74" s="187"/>
      <c r="AB74" s="187"/>
      <c r="AC74" s="187"/>
      <c r="AD74" s="187"/>
      <c r="AE74" s="187"/>
      <c r="AF74" s="187"/>
      <c r="AG74" s="234"/>
      <c r="AH74" s="239"/>
      <c r="AI74" s="188"/>
      <c r="AJ74" s="240"/>
    </row>
    <row r="75" spans="1:36" s="89" customFormat="1" ht="19.5" customHeight="1" x14ac:dyDescent="0.2">
      <c r="A75" s="280"/>
      <c r="B75" s="282" t="s">
        <v>199</v>
      </c>
      <c r="C75" s="169" t="s">
        <v>118</v>
      </c>
      <c r="D75" s="170">
        <v>3</v>
      </c>
      <c r="E75" s="163">
        <v>8</v>
      </c>
      <c r="F75" s="163">
        <v>0</v>
      </c>
      <c r="G75" s="163">
        <v>12</v>
      </c>
      <c r="H75" s="163">
        <v>0</v>
      </c>
      <c r="I75" s="163">
        <v>8</v>
      </c>
      <c r="J75" s="163">
        <v>1</v>
      </c>
      <c r="K75" s="91">
        <f>SUM(E75,G75,I75)</f>
        <v>28</v>
      </c>
      <c r="L75" s="91">
        <f>((E75*F75)*1.5)+((G75*H75)*1)+((I75*J75)*1)</f>
        <v>8</v>
      </c>
      <c r="M75" s="189" t="s">
        <v>272</v>
      </c>
      <c r="O75" s="203">
        <v>1</v>
      </c>
      <c r="P75" s="166" t="s">
        <v>255</v>
      </c>
      <c r="Q75" s="166"/>
      <c r="R75" s="166"/>
      <c r="S75" s="166"/>
      <c r="T75" s="166" t="s">
        <v>255</v>
      </c>
      <c r="U75" s="204"/>
      <c r="V75" s="212"/>
      <c r="W75" s="167"/>
      <c r="X75" s="167"/>
      <c r="Y75" s="213"/>
      <c r="Z75" s="212"/>
      <c r="AA75" s="167"/>
      <c r="AB75" s="167"/>
      <c r="AC75" s="167"/>
      <c r="AD75" s="167"/>
      <c r="AE75" s="167"/>
      <c r="AF75" s="167"/>
      <c r="AG75" s="213"/>
      <c r="AH75" s="221">
        <v>1</v>
      </c>
      <c r="AI75" s="168"/>
      <c r="AJ75" s="222"/>
    </row>
    <row r="76" spans="1:36" s="89" customFormat="1" ht="19.5" customHeight="1" x14ac:dyDescent="0.2">
      <c r="A76" s="280"/>
      <c r="B76" s="282" t="s">
        <v>200</v>
      </c>
      <c r="C76" s="169" t="s">
        <v>125</v>
      </c>
      <c r="D76" s="170">
        <v>3</v>
      </c>
      <c r="E76" s="163">
        <v>10</v>
      </c>
      <c r="F76" s="163">
        <v>0</v>
      </c>
      <c r="G76" s="163">
        <v>10</v>
      </c>
      <c r="H76" s="163">
        <v>0</v>
      </c>
      <c r="I76" s="163">
        <v>8</v>
      </c>
      <c r="J76" s="163">
        <v>1</v>
      </c>
      <c r="K76" s="91">
        <f>SUM(E76,G76,I76)</f>
        <v>28</v>
      </c>
      <c r="L76" s="91">
        <f>((E76*F76)*1.5)+((G76*H76)*1)+((I76*J76)*1)</f>
        <v>8</v>
      </c>
      <c r="M76" s="189" t="s">
        <v>272</v>
      </c>
      <c r="O76" s="203">
        <v>1</v>
      </c>
      <c r="P76" s="166" t="s">
        <v>255</v>
      </c>
      <c r="Q76" s="166"/>
      <c r="R76" s="166"/>
      <c r="S76" s="166"/>
      <c r="T76" s="166" t="s">
        <v>255</v>
      </c>
      <c r="U76" s="204"/>
      <c r="V76" s="212"/>
      <c r="W76" s="167"/>
      <c r="X76" s="167"/>
      <c r="Y76" s="213"/>
      <c r="Z76" s="212"/>
      <c r="AA76" s="167"/>
      <c r="AB76" s="167"/>
      <c r="AC76" s="167"/>
      <c r="AD76" s="167"/>
      <c r="AE76" s="167"/>
      <c r="AF76" s="167"/>
      <c r="AG76" s="213"/>
      <c r="AH76" s="221">
        <v>1</v>
      </c>
      <c r="AI76" s="168"/>
      <c r="AJ76" s="222"/>
    </row>
    <row r="77" spans="1:36" s="89" customFormat="1" ht="19.5" customHeight="1" x14ac:dyDescent="0.2">
      <c r="A77" s="280"/>
      <c r="B77" s="282" t="s">
        <v>201</v>
      </c>
      <c r="C77" s="169" t="s">
        <v>119</v>
      </c>
      <c r="D77" s="170">
        <v>3</v>
      </c>
      <c r="E77" s="163">
        <v>8</v>
      </c>
      <c r="F77" s="163">
        <v>0</v>
      </c>
      <c r="G77" s="163">
        <v>16</v>
      </c>
      <c r="H77" s="163">
        <v>0</v>
      </c>
      <c r="I77" s="163">
        <v>4</v>
      </c>
      <c r="J77" s="163">
        <v>1</v>
      </c>
      <c r="K77" s="91">
        <f>SUM(E77,G77,I77)</f>
        <v>28</v>
      </c>
      <c r="L77" s="91">
        <f>((E77*F77)*1.5)+((G77*H77)*1)+((I77*J77)*1)</f>
        <v>4</v>
      </c>
      <c r="M77" s="189" t="s">
        <v>272</v>
      </c>
      <c r="O77" s="203">
        <v>1</v>
      </c>
      <c r="P77" s="166" t="s">
        <v>255</v>
      </c>
      <c r="Q77" s="166" t="s">
        <v>255</v>
      </c>
      <c r="R77" s="166"/>
      <c r="S77" s="166"/>
      <c r="T77" s="166"/>
      <c r="U77" s="204"/>
      <c r="V77" s="212"/>
      <c r="W77" s="167"/>
      <c r="X77" s="167"/>
      <c r="Y77" s="213"/>
      <c r="Z77" s="212"/>
      <c r="AA77" s="167"/>
      <c r="AB77" s="167"/>
      <c r="AC77" s="167"/>
      <c r="AD77" s="167"/>
      <c r="AE77" s="167"/>
      <c r="AF77" s="167"/>
      <c r="AG77" s="213"/>
      <c r="AH77" s="221">
        <v>1</v>
      </c>
      <c r="AI77" s="168"/>
      <c r="AJ77" s="222"/>
    </row>
    <row r="78" spans="1:36" s="89" customFormat="1" ht="19.5" customHeight="1" thickBot="1" x14ac:dyDescent="0.25">
      <c r="A78" s="280"/>
      <c r="B78" s="282" t="s">
        <v>202</v>
      </c>
      <c r="C78" s="169" t="s">
        <v>71</v>
      </c>
      <c r="D78" s="170">
        <v>4</v>
      </c>
      <c r="E78" s="163">
        <v>8</v>
      </c>
      <c r="F78" s="163">
        <v>0</v>
      </c>
      <c r="G78" s="163">
        <v>20</v>
      </c>
      <c r="H78" s="163">
        <v>0</v>
      </c>
      <c r="I78" s="163">
        <v>0</v>
      </c>
      <c r="J78" s="163">
        <v>1</v>
      </c>
      <c r="K78" s="91">
        <f>SUM(E78,G78,I78)</f>
        <v>28</v>
      </c>
      <c r="L78" s="91">
        <f>((E78*F78)*1.5)+((G78*H78)*1)+((I78*J78)*1)</f>
        <v>0</v>
      </c>
      <c r="M78" s="189" t="s">
        <v>272</v>
      </c>
      <c r="O78" s="235">
        <v>2</v>
      </c>
      <c r="P78" s="236" t="s">
        <v>256</v>
      </c>
      <c r="Q78" s="236"/>
      <c r="R78" s="236"/>
      <c r="S78" s="236"/>
      <c r="T78" s="236"/>
      <c r="U78" s="237"/>
      <c r="V78" s="214"/>
      <c r="W78" s="215"/>
      <c r="X78" s="215"/>
      <c r="Y78" s="216"/>
      <c r="Z78" s="214"/>
      <c r="AA78" s="215"/>
      <c r="AB78" s="215"/>
      <c r="AC78" s="215"/>
      <c r="AD78" s="215"/>
      <c r="AE78" s="215"/>
      <c r="AF78" s="215"/>
      <c r="AG78" s="216"/>
      <c r="AH78" s="241">
        <v>2</v>
      </c>
      <c r="AI78" s="242"/>
      <c r="AJ78" s="243"/>
    </row>
    <row r="79" spans="1:36" s="89" customFormat="1" ht="15" customHeight="1" x14ac:dyDescent="0.2">
      <c r="A79" s="271"/>
      <c r="B79" s="142"/>
      <c r="C79" s="45" t="s">
        <v>23</v>
      </c>
      <c r="D79" s="40">
        <f>SUM(D61:D78)</f>
        <v>30</v>
      </c>
      <c r="E79" s="40">
        <f>SUM(E61:E78)</f>
        <v>126</v>
      </c>
      <c r="F79" s="38">
        <v>1</v>
      </c>
      <c r="G79" s="40">
        <f>SUM(G61:G78)</f>
        <v>174</v>
      </c>
      <c r="H79" s="38">
        <v>1</v>
      </c>
      <c r="I79" s="40">
        <f>SUM(I61:I78)</f>
        <v>20</v>
      </c>
      <c r="J79" s="38">
        <v>1</v>
      </c>
      <c r="K79" s="40">
        <f>SUM(K61:K78)</f>
        <v>320</v>
      </c>
      <c r="L79" s="40">
        <f>SUM(L61:L78)</f>
        <v>108</v>
      </c>
      <c r="M79" s="64"/>
      <c r="AH79" s="82"/>
      <c r="AI79" s="82"/>
      <c r="AJ79" s="82"/>
    </row>
    <row r="80" spans="1:36" s="89" customFormat="1" ht="15" customHeight="1" thickBot="1" x14ac:dyDescent="0.25">
      <c r="A80" s="271"/>
      <c r="B80" s="142"/>
      <c r="C80" s="3"/>
      <c r="D80" s="77"/>
      <c r="E80" s="77"/>
      <c r="F80" s="77"/>
      <c r="G80" s="78"/>
      <c r="H80" s="77"/>
      <c r="I80" s="77"/>
      <c r="J80" s="77"/>
      <c r="K80" s="80"/>
      <c r="L80" s="76"/>
      <c r="M80" s="127"/>
      <c r="AH80" s="82"/>
      <c r="AI80" s="82"/>
      <c r="AJ80" s="82"/>
    </row>
    <row r="81" spans="1:36" s="89" customFormat="1" ht="29.25" customHeight="1" thickBot="1" x14ac:dyDescent="0.25">
      <c r="A81" s="271"/>
      <c r="B81" s="142"/>
      <c r="C81" s="76"/>
      <c r="D81" s="244"/>
      <c r="E81" s="244"/>
      <c r="F81" s="244"/>
      <c r="G81" s="245"/>
      <c r="H81" s="244"/>
      <c r="I81" s="244"/>
      <c r="J81" s="244"/>
      <c r="K81" s="246"/>
      <c r="L81" s="246"/>
      <c r="M81" s="127"/>
      <c r="O81" s="324" t="s">
        <v>35</v>
      </c>
      <c r="P81" s="325"/>
      <c r="Q81" s="325"/>
      <c r="R81" s="325"/>
      <c r="S81" s="325"/>
      <c r="T81" s="325"/>
      <c r="U81" s="326"/>
      <c r="V81" s="368" t="s">
        <v>35</v>
      </c>
      <c r="W81" s="369"/>
      <c r="X81" s="369"/>
      <c r="Y81" s="370"/>
      <c r="Z81" s="368" t="s">
        <v>36</v>
      </c>
      <c r="AA81" s="369"/>
      <c r="AB81" s="369"/>
      <c r="AC81" s="369"/>
      <c r="AD81" s="369"/>
      <c r="AE81" s="369"/>
      <c r="AF81" s="369"/>
      <c r="AG81" s="370"/>
      <c r="AH81" s="314" t="s">
        <v>49</v>
      </c>
      <c r="AI81" s="315"/>
      <c r="AJ81" s="316"/>
    </row>
    <row r="82" spans="1:36" ht="12.75" x14ac:dyDescent="0.2">
      <c r="B82" s="63"/>
      <c r="C82" s="144"/>
      <c r="D82" s="145"/>
      <c r="E82" s="145"/>
      <c r="F82" s="145"/>
      <c r="G82" s="146"/>
      <c r="H82" s="145"/>
      <c r="I82" s="145"/>
      <c r="J82" s="145"/>
      <c r="K82" s="147"/>
      <c r="L82" s="148"/>
      <c r="M82" s="149"/>
      <c r="O82" s="118" t="s">
        <v>37</v>
      </c>
      <c r="P82" s="195" t="s">
        <v>38</v>
      </c>
      <c r="Q82" s="290" t="s">
        <v>252</v>
      </c>
      <c r="R82" s="195" t="s">
        <v>39</v>
      </c>
      <c r="S82" s="195" t="s">
        <v>40</v>
      </c>
      <c r="T82" s="195" t="s">
        <v>41</v>
      </c>
      <c r="U82" s="258" t="s">
        <v>42</v>
      </c>
      <c r="V82" s="364" t="s">
        <v>37</v>
      </c>
      <c r="W82" s="365" t="s">
        <v>38</v>
      </c>
      <c r="X82" s="365" t="s">
        <v>39</v>
      </c>
      <c r="Y82" s="367" t="s">
        <v>41</v>
      </c>
      <c r="Z82" s="357" t="s">
        <v>37</v>
      </c>
      <c r="AA82" s="358"/>
      <c r="AB82" s="359" t="s">
        <v>38</v>
      </c>
      <c r="AC82" s="358"/>
      <c r="AD82" s="359" t="s">
        <v>43</v>
      </c>
      <c r="AE82" s="358"/>
      <c r="AF82" s="359" t="s">
        <v>41</v>
      </c>
      <c r="AG82" s="360"/>
      <c r="AH82" s="154" t="s">
        <v>46</v>
      </c>
      <c r="AI82" s="151" t="s">
        <v>47</v>
      </c>
      <c r="AJ82" s="155" t="s">
        <v>10</v>
      </c>
    </row>
    <row r="83" spans="1:36" ht="38.25" x14ac:dyDescent="0.2">
      <c r="A83" s="278" t="s">
        <v>250</v>
      </c>
      <c r="B83" s="60" t="s">
        <v>203</v>
      </c>
      <c r="C83" s="53" t="s">
        <v>30</v>
      </c>
      <c r="D83" s="143" t="s">
        <v>5</v>
      </c>
      <c r="E83" s="7" t="s">
        <v>7</v>
      </c>
      <c r="F83" s="7" t="s">
        <v>8</v>
      </c>
      <c r="G83" s="136" t="s">
        <v>9</v>
      </c>
      <c r="H83" s="137" t="s">
        <v>8</v>
      </c>
      <c r="I83" s="136" t="s">
        <v>10</v>
      </c>
      <c r="J83" s="137" t="s">
        <v>11</v>
      </c>
      <c r="K83" s="138" t="s">
        <v>12</v>
      </c>
      <c r="L83" s="136" t="s">
        <v>13</v>
      </c>
      <c r="M83" s="139" t="s">
        <v>14</v>
      </c>
      <c r="O83" s="121" t="s">
        <v>44</v>
      </c>
      <c r="P83" s="122" t="s">
        <v>44</v>
      </c>
      <c r="Q83" s="122" t="s">
        <v>44</v>
      </c>
      <c r="R83" s="122" t="s">
        <v>44</v>
      </c>
      <c r="S83" s="122" t="s">
        <v>44</v>
      </c>
      <c r="T83" s="122" t="s">
        <v>44</v>
      </c>
      <c r="U83" s="249" t="s">
        <v>44</v>
      </c>
      <c r="V83" s="124" t="s">
        <v>44</v>
      </c>
      <c r="W83" s="125" t="s">
        <v>44</v>
      </c>
      <c r="X83" s="125" t="s">
        <v>44</v>
      </c>
      <c r="Y83" s="126" t="s">
        <v>44</v>
      </c>
      <c r="Z83" s="124" t="s">
        <v>44</v>
      </c>
      <c r="AA83" s="125" t="s">
        <v>45</v>
      </c>
      <c r="AB83" s="125" t="s">
        <v>44</v>
      </c>
      <c r="AC83" s="125" t="s">
        <v>45</v>
      </c>
      <c r="AD83" s="125" t="s">
        <v>44</v>
      </c>
      <c r="AE83" s="125" t="s">
        <v>45</v>
      </c>
      <c r="AF83" s="125" t="s">
        <v>44</v>
      </c>
      <c r="AG83" s="126" t="s">
        <v>45</v>
      </c>
      <c r="AH83" s="152" t="s">
        <v>44</v>
      </c>
      <c r="AI83" s="153" t="s">
        <v>44</v>
      </c>
      <c r="AJ83" s="156" t="s">
        <v>44</v>
      </c>
    </row>
    <row r="84" spans="1:36" ht="15" customHeight="1" x14ac:dyDescent="0.2">
      <c r="A84" s="279"/>
      <c r="B84" s="101" t="s">
        <v>204</v>
      </c>
      <c r="C84" s="183" t="s">
        <v>120</v>
      </c>
      <c r="D84" s="17"/>
      <c r="E84" s="18"/>
      <c r="F84" s="18"/>
      <c r="G84" s="18"/>
      <c r="H84" s="18"/>
      <c r="I84" s="18"/>
      <c r="J84" s="18"/>
      <c r="K84" s="19" t="s">
        <v>17</v>
      </c>
      <c r="L84" s="19" t="s">
        <v>17</v>
      </c>
      <c r="M84" s="20"/>
      <c r="O84" s="199"/>
      <c r="P84" s="140"/>
      <c r="Q84" s="140"/>
      <c r="R84" s="140"/>
      <c r="S84" s="140"/>
      <c r="T84" s="140"/>
      <c r="U84" s="229"/>
      <c r="V84" s="199"/>
      <c r="W84" s="140"/>
      <c r="X84" s="140"/>
      <c r="Y84" s="200"/>
      <c r="Z84" s="199"/>
      <c r="AA84" s="140"/>
      <c r="AB84" s="140"/>
      <c r="AC84" s="140"/>
      <c r="AD84" s="140"/>
      <c r="AE84" s="140"/>
      <c r="AF84" s="140"/>
      <c r="AG84" s="200"/>
      <c r="AH84" s="217"/>
      <c r="AI84" s="128"/>
      <c r="AJ84" s="218"/>
    </row>
    <row r="85" spans="1:36" s="36" customFormat="1" ht="15" customHeight="1" x14ac:dyDescent="0.2">
      <c r="A85" s="285"/>
      <c r="B85" s="102" t="s">
        <v>205</v>
      </c>
      <c r="C85" s="51" t="s">
        <v>127</v>
      </c>
      <c r="D85" s="21">
        <v>3</v>
      </c>
      <c r="E85" s="22">
        <v>8</v>
      </c>
      <c r="F85" s="21">
        <v>0</v>
      </c>
      <c r="G85" s="21">
        <v>20</v>
      </c>
      <c r="H85" s="21">
        <v>0</v>
      </c>
      <c r="I85" s="21">
        <v>0</v>
      </c>
      <c r="J85" s="21">
        <v>1</v>
      </c>
      <c r="K85" s="35">
        <f>SUM(E85,G85,I85)</f>
        <v>28</v>
      </c>
      <c r="L85" s="35">
        <f>((E85*F85)*1.5)+((G85*H85)*1)+((I85*J85)*1)</f>
        <v>0</v>
      </c>
      <c r="M85" s="189" t="s">
        <v>272</v>
      </c>
      <c r="O85" s="201">
        <v>1</v>
      </c>
      <c r="P85" s="134" t="s">
        <v>255</v>
      </c>
      <c r="Q85" s="134" t="s">
        <v>255</v>
      </c>
      <c r="R85" s="134"/>
      <c r="S85" s="134"/>
      <c r="T85" s="134"/>
      <c r="U85" s="250"/>
      <c r="V85" s="210"/>
      <c r="W85" s="129"/>
      <c r="X85" s="129"/>
      <c r="Y85" s="211"/>
      <c r="Z85" s="210"/>
      <c r="AA85" s="129"/>
      <c r="AB85" s="129"/>
      <c r="AC85" s="129"/>
      <c r="AD85" s="129"/>
      <c r="AE85" s="129"/>
      <c r="AF85" s="129"/>
      <c r="AG85" s="211"/>
      <c r="AH85" s="219">
        <v>1</v>
      </c>
      <c r="AI85" s="132"/>
      <c r="AJ85" s="220"/>
    </row>
    <row r="86" spans="1:36" ht="16.5" customHeight="1" x14ac:dyDescent="0.2">
      <c r="A86" s="279"/>
      <c r="B86" s="101" t="s">
        <v>206</v>
      </c>
      <c r="C86" s="183" t="s">
        <v>121</v>
      </c>
      <c r="D86" s="17"/>
      <c r="E86" s="18"/>
      <c r="F86" s="18"/>
      <c r="G86" s="18"/>
      <c r="H86" s="18"/>
      <c r="I86" s="18"/>
      <c r="J86" s="18"/>
      <c r="K86" s="18"/>
      <c r="L86" s="18"/>
      <c r="M86" s="20"/>
      <c r="O86" s="199"/>
      <c r="P86" s="140"/>
      <c r="Q86" s="140"/>
      <c r="R86" s="140"/>
      <c r="S86" s="140"/>
      <c r="T86" s="140"/>
      <c r="U86" s="229"/>
      <c r="V86" s="199"/>
      <c r="W86" s="140"/>
      <c r="X86" s="140"/>
      <c r="Y86" s="200"/>
      <c r="Z86" s="199"/>
      <c r="AA86" s="140"/>
      <c r="AB86" s="140"/>
      <c r="AC86" s="140"/>
      <c r="AD86" s="140"/>
      <c r="AE86" s="140"/>
      <c r="AF86" s="140"/>
      <c r="AG86" s="200"/>
      <c r="AH86" s="217"/>
      <c r="AI86" s="128"/>
      <c r="AJ86" s="218"/>
    </row>
    <row r="87" spans="1:36" s="36" customFormat="1" ht="15" customHeight="1" x14ac:dyDescent="0.2">
      <c r="A87" s="285"/>
      <c r="B87" s="102" t="s">
        <v>207</v>
      </c>
      <c r="C87" s="169" t="s">
        <v>63</v>
      </c>
      <c r="D87" s="21">
        <v>2</v>
      </c>
      <c r="E87" s="22">
        <v>18</v>
      </c>
      <c r="F87" s="21">
        <v>0</v>
      </c>
      <c r="G87" s="21">
        <v>0</v>
      </c>
      <c r="H87" s="21">
        <v>0</v>
      </c>
      <c r="I87" s="21">
        <v>0</v>
      </c>
      <c r="J87" s="21">
        <v>1</v>
      </c>
      <c r="K87" s="35">
        <f>SUM(E87,G87,I87)</f>
        <v>18</v>
      </c>
      <c r="L87" s="35">
        <f>((E87*F87)*1.5)+((G87*H87)*1)+((I87*J87)*1)</f>
        <v>0</v>
      </c>
      <c r="M87" s="189" t="s">
        <v>72</v>
      </c>
      <c r="O87" s="201">
        <v>1</v>
      </c>
      <c r="P87" s="134"/>
      <c r="Q87" s="134"/>
      <c r="R87" s="134" t="s">
        <v>255</v>
      </c>
      <c r="S87" s="134"/>
      <c r="T87" s="134"/>
      <c r="U87" s="250"/>
      <c r="V87" s="210"/>
      <c r="W87" s="129"/>
      <c r="X87" s="129"/>
      <c r="Y87" s="211"/>
      <c r="Z87" s="210"/>
      <c r="AA87" s="129"/>
      <c r="AB87" s="129"/>
      <c r="AC87" s="129"/>
      <c r="AD87" s="129"/>
      <c r="AE87" s="129"/>
      <c r="AF87" s="129"/>
      <c r="AG87" s="211"/>
      <c r="AH87" s="219">
        <v>1</v>
      </c>
      <c r="AI87" s="132"/>
      <c r="AJ87" s="220"/>
    </row>
    <row r="88" spans="1:36" ht="25.5" x14ac:dyDescent="0.2">
      <c r="A88" s="279"/>
      <c r="B88" s="101" t="s">
        <v>208</v>
      </c>
      <c r="C88" s="183" t="s">
        <v>122</v>
      </c>
      <c r="D88" s="17"/>
      <c r="E88" s="18"/>
      <c r="F88" s="18"/>
      <c r="G88" s="18"/>
      <c r="H88" s="18" t="s">
        <v>17</v>
      </c>
      <c r="I88" s="18"/>
      <c r="J88" s="18"/>
      <c r="K88" s="18"/>
      <c r="L88" s="18"/>
      <c r="M88" s="20"/>
      <c r="O88" s="199"/>
      <c r="P88" s="140"/>
      <c r="Q88" s="140"/>
      <c r="R88" s="140"/>
      <c r="S88" s="140"/>
      <c r="T88" s="140"/>
      <c r="U88" s="229"/>
      <c r="V88" s="199"/>
      <c r="W88" s="140"/>
      <c r="X88" s="140"/>
      <c r="Y88" s="200"/>
      <c r="Z88" s="199"/>
      <c r="AA88" s="140"/>
      <c r="AB88" s="140"/>
      <c r="AC88" s="140"/>
      <c r="AD88" s="140"/>
      <c r="AE88" s="140"/>
      <c r="AF88" s="140"/>
      <c r="AG88" s="200"/>
      <c r="AH88" s="217"/>
      <c r="AI88" s="128"/>
      <c r="AJ88" s="218"/>
    </row>
    <row r="89" spans="1:36" s="36" customFormat="1" ht="15" customHeight="1" x14ac:dyDescent="0.2">
      <c r="A89" s="285"/>
      <c r="B89" s="102" t="s">
        <v>209</v>
      </c>
      <c r="C89" s="169" t="s">
        <v>115</v>
      </c>
      <c r="D89" s="21">
        <v>3</v>
      </c>
      <c r="E89" s="22">
        <v>36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35">
        <f>SUM(E89,G89,I89)</f>
        <v>36</v>
      </c>
      <c r="L89" s="35">
        <f>((E89*F89)*1.5)+((G89*H89)*1)+((I89*J89)*1)</f>
        <v>0</v>
      </c>
      <c r="M89" s="189" t="s">
        <v>72</v>
      </c>
      <c r="O89" s="201">
        <v>0.75</v>
      </c>
      <c r="P89" s="134">
        <v>0.75</v>
      </c>
      <c r="Q89" s="134"/>
      <c r="R89" s="134">
        <v>0.75</v>
      </c>
      <c r="S89" s="134">
        <v>0.75</v>
      </c>
      <c r="T89" s="134"/>
      <c r="U89" s="250"/>
      <c r="V89" s="210"/>
      <c r="W89" s="129"/>
      <c r="X89" s="129"/>
      <c r="Y89" s="211"/>
      <c r="Z89" s="210"/>
      <c r="AA89" s="129"/>
      <c r="AB89" s="129"/>
      <c r="AC89" s="129"/>
      <c r="AD89" s="129"/>
      <c r="AE89" s="129"/>
      <c r="AF89" s="129"/>
      <c r="AG89" s="211"/>
      <c r="AH89" s="219">
        <v>3</v>
      </c>
      <c r="AI89" s="132"/>
      <c r="AJ89" s="220"/>
    </row>
    <row r="90" spans="1:36" ht="17.25" customHeight="1" x14ac:dyDescent="0.2">
      <c r="A90" s="279"/>
      <c r="B90" s="101" t="s">
        <v>210</v>
      </c>
      <c r="C90" s="191" t="s">
        <v>126</v>
      </c>
      <c r="D90" s="17"/>
      <c r="E90" s="18"/>
      <c r="F90" s="18"/>
      <c r="G90" s="18"/>
      <c r="H90" s="18"/>
      <c r="I90" s="18"/>
      <c r="J90" s="18"/>
      <c r="K90" s="18"/>
      <c r="L90" s="18"/>
      <c r="M90" s="20"/>
      <c r="O90" s="199"/>
      <c r="P90" s="140"/>
      <c r="Q90" s="140"/>
      <c r="R90" s="140"/>
      <c r="S90" s="140"/>
      <c r="T90" s="140"/>
      <c r="U90" s="229"/>
      <c r="V90" s="199"/>
      <c r="W90" s="140"/>
      <c r="X90" s="140"/>
      <c r="Y90" s="200"/>
      <c r="Z90" s="199"/>
      <c r="AA90" s="140"/>
      <c r="AB90" s="140"/>
      <c r="AC90" s="140"/>
      <c r="AD90" s="140"/>
      <c r="AE90" s="140"/>
      <c r="AF90" s="140"/>
      <c r="AG90" s="200"/>
      <c r="AH90" s="217"/>
      <c r="AI90" s="128"/>
      <c r="AJ90" s="218"/>
    </row>
    <row r="91" spans="1:36" s="36" customFormat="1" ht="15" customHeight="1" x14ac:dyDescent="0.2">
      <c r="A91" s="285"/>
      <c r="B91" s="102" t="s">
        <v>211</v>
      </c>
      <c r="C91" s="50" t="s">
        <v>77</v>
      </c>
      <c r="D91" s="54">
        <v>0</v>
      </c>
      <c r="E91" s="34">
        <v>0</v>
      </c>
      <c r="F91" s="34">
        <v>0</v>
      </c>
      <c r="G91" s="34">
        <v>11</v>
      </c>
      <c r="H91" s="34">
        <v>0</v>
      </c>
      <c r="I91" s="34">
        <v>0</v>
      </c>
      <c r="J91" s="34">
        <v>1</v>
      </c>
      <c r="K91" s="35">
        <f>SUM(E91,G91,I91)</f>
        <v>11</v>
      </c>
      <c r="L91" s="35">
        <f>((E91*F91)*1.5)+((G91*H91)*1)+((I91*J91)*1)</f>
        <v>0</v>
      </c>
      <c r="M91" s="189" t="s">
        <v>72</v>
      </c>
      <c r="O91" s="201"/>
      <c r="P91" s="134"/>
      <c r="Q91" s="134"/>
      <c r="R91" s="134"/>
      <c r="S91" s="134"/>
      <c r="T91" s="134"/>
      <c r="U91" s="250"/>
      <c r="V91" s="210"/>
      <c r="W91" s="129"/>
      <c r="X91" s="129"/>
      <c r="Y91" s="211"/>
      <c r="Z91" s="210"/>
      <c r="AA91" s="129"/>
      <c r="AB91" s="129"/>
      <c r="AC91" s="129"/>
      <c r="AD91" s="129"/>
      <c r="AE91" s="129"/>
      <c r="AF91" s="129"/>
      <c r="AG91" s="211"/>
      <c r="AH91" s="219"/>
      <c r="AI91" s="132"/>
      <c r="AJ91" s="220"/>
    </row>
    <row r="92" spans="1:36" ht="38.25" x14ac:dyDescent="0.2">
      <c r="A92" s="279"/>
      <c r="B92" s="101" t="s">
        <v>212</v>
      </c>
      <c r="C92" s="107" t="s">
        <v>55</v>
      </c>
      <c r="D92" s="17"/>
      <c r="E92" s="18"/>
      <c r="F92" s="18"/>
      <c r="G92" s="18"/>
      <c r="H92" s="18"/>
      <c r="I92" s="18"/>
      <c r="J92" s="18"/>
      <c r="K92" s="18"/>
      <c r="L92" s="18"/>
      <c r="M92" s="20"/>
      <c r="O92" s="199"/>
      <c r="P92" s="140"/>
      <c r="Q92" s="140"/>
      <c r="R92" s="140"/>
      <c r="S92" s="140"/>
      <c r="T92" s="140"/>
      <c r="U92" s="229"/>
      <c r="V92" s="199"/>
      <c r="W92" s="140"/>
      <c r="X92" s="140"/>
      <c r="Y92" s="200"/>
      <c r="Z92" s="199"/>
      <c r="AA92" s="140"/>
      <c r="AB92" s="140"/>
      <c r="AC92" s="140"/>
      <c r="AD92" s="140"/>
      <c r="AE92" s="140"/>
      <c r="AF92" s="140"/>
      <c r="AG92" s="200"/>
      <c r="AH92" s="217"/>
      <c r="AI92" s="128"/>
      <c r="AJ92" s="218"/>
    </row>
    <row r="93" spans="1:36" s="36" customFormat="1" ht="12.75" x14ac:dyDescent="0.2">
      <c r="A93" s="285"/>
      <c r="B93" s="102" t="s">
        <v>213</v>
      </c>
      <c r="C93" s="169" t="s">
        <v>116</v>
      </c>
      <c r="D93" s="34">
        <v>0</v>
      </c>
      <c r="E93" s="54">
        <v>0</v>
      </c>
      <c r="F93" s="34">
        <v>0</v>
      </c>
      <c r="G93" s="34">
        <v>17</v>
      </c>
      <c r="H93" s="34">
        <v>0</v>
      </c>
      <c r="I93" s="34">
        <v>0</v>
      </c>
      <c r="J93" s="34">
        <v>1</v>
      </c>
      <c r="K93" s="35">
        <f>SUM(E93,G93,I93)</f>
        <v>17</v>
      </c>
      <c r="L93" s="35">
        <f>((E93*F93)*1.5)+((G93*H93)*1)+((I93*J93)*1)</f>
        <v>0</v>
      </c>
      <c r="M93" s="189" t="s">
        <v>72</v>
      </c>
      <c r="O93" s="223"/>
      <c r="P93" s="198"/>
      <c r="Q93" s="198"/>
      <c r="R93" s="198"/>
      <c r="S93" s="198"/>
      <c r="T93" s="198"/>
      <c r="U93" s="251"/>
      <c r="V93" s="210"/>
      <c r="W93" s="129"/>
      <c r="X93" s="129"/>
      <c r="Y93" s="211"/>
      <c r="Z93" s="210"/>
      <c r="AA93" s="129"/>
      <c r="AB93" s="129"/>
      <c r="AC93" s="129"/>
      <c r="AD93" s="129"/>
      <c r="AE93" s="129"/>
      <c r="AF93" s="129"/>
      <c r="AG93" s="211"/>
      <c r="AH93" s="219"/>
      <c r="AI93" s="132"/>
      <c r="AJ93" s="220"/>
    </row>
    <row r="94" spans="1:36" s="36" customFormat="1" ht="15" customHeight="1" x14ac:dyDescent="0.2">
      <c r="A94" s="285"/>
      <c r="B94" s="102" t="s">
        <v>214</v>
      </c>
      <c r="C94" s="169" t="s">
        <v>67</v>
      </c>
      <c r="D94" s="21">
        <v>0</v>
      </c>
      <c r="E94" s="22">
        <v>0</v>
      </c>
      <c r="F94" s="21">
        <v>1</v>
      </c>
      <c r="G94" s="21">
        <v>12</v>
      </c>
      <c r="H94" s="21">
        <v>1</v>
      </c>
      <c r="I94" s="21">
        <v>0</v>
      </c>
      <c r="J94" s="21">
        <v>1</v>
      </c>
      <c r="K94" s="35">
        <f>SUM(E94,G94,I94)</f>
        <v>12</v>
      </c>
      <c r="L94" s="35">
        <f>((E94*F94)*1.5)+((G94*H94)*1)+((I94*J94)*1)</f>
        <v>12</v>
      </c>
      <c r="M94" s="189"/>
      <c r="O94" s="201"/>
      <c r="P94" s="134"/>
      <c r="Q94" s="134"/>
      <c r="R94" s="134"/>
      <c r="S94" s="134"/>
      <c r="T94" s="134"/>
      <c r="U94" s="250"/>
      <c r="V94" s="210"/>
      <c r="W94" s="129"/>
      <c r="X94" s="129"/>
      <c r="Y94" s="211"/>
      <c r="Z94" s="210"/>
      <c r="AA94" s="129"/>
      <c r="AB94" s="129"/>
      <c r="AC94" s="129"/>
      <c r="AD94" s="129"/>
      <c r="AE94" s="129"/>
      <c r="AF94" s="129"/>
      <c r="AG94" s="211"/>
      <c r="AH94" s="219"/>
      <c r="AI94" s="132"/>
      <c r="AJ94" s="220"/>
    </row>
    <row r="95" spans="1:36" s="89" customFormat="1" ht="22.5" customHeight="1" x14ac:dyDescent="0.2">
      <c r="A95" s="280"/>
      <c r="B95" s="284" t="s">
        <v>215</v>
      </c>
      <c r="C95" s="183" t="s">
        <v>123</v>
      </c>
      <c r="D95" s="184"/>
      <c r="E95" s="185"/>
      <c r="F95" s="185"/>
      <c r="G95" s="185"/>
      <c r="H95" s="185"/>
      <c r="I95" s="185"/>
      <c r="J95" s="185"/>
      <c r="K95" s="185"/>
      <c r="L95" s="185"/>
      <c r="M95" s="186"/>
      <c r="O95" s="233"/>
      <c r="P95" s="187"/>
      <c r="Q95" s="187"/>
      <c r="R95" s="187"/>
      <c r="S95" s="187"/>
      <c r="T95" s="187"/>
      <c r="U95" s="252"/>
      <c r="V95" s="233"/>
      <c r="W95" s="187"/>
      <c r="X95" s="187"/>
      <c r="Y95" s="234"/>
      <c r="Z95" s="233"/>
      <c r="AA95" s="187"/>
      <c r="AB95" s="187"/>
      <c r="AC95" s="187"/>
      <c r="AD95" s="187"/>
      <c r="AE95" s="187"/>
      <c r="AF95" s="187"/>
      <c r="AG95" s="234"/>
      <c r="AH95" s="239"/>
      <c r="AI95" s="188"/>
      <c r="AJ95" s="240"/>
    </row>
    <row r="96" spans="1:36" s="36" customFormat="1" ht="15" customHeight="1" x14ac:dyDescent="0.2">
      <c r="A96" s="285"/>
      <c r="B96" s="102" t="s">
        <v>216</v>
      </c>
      <c r="C96" s="51" t="s">
        <v>128</v>
      </c>
      <c r="D96" s="21">
        <v>2</v>
      </c>
      <c r="E96" s="22">
        <v>30</v>
      </c>
      <c r="F96" s="21">
        <v>0</v>
      </c>
      <c r="G96" s="21">
        <v>0</v>
      </c>
      <c r="H96" s="21">
        <v>0</v>
      </c>
      <c r="I96" s="21">
        <v>0</v>
      </c>
      <c r="J96" s="21">
        <v>1</v>
      </c>
      <c r="K96" s="35">
        <f>SUM(E96,G96,I96)</f>
        <v>30</v>
      </c>
      <c r="L96" s="35">
        <f>((E96*F96)*1.5)+((G96*H96)*1)+((I96*J96)*1)</f>
        <v>0</v>
      </c>
      <c r="M96" s="189" t="s">
        <v>72</v>
      </c>
      <c r="O96" s="201">
        <v>1</v>
      </c>
      <c r="P96" s="134"/>
      <c r="Q96" s="134"/>
      <c r="R96" s="134" t="s">
        <v>255</v>
      </c>
      <c r="S96" s="134"/>
      <c r="T96" s="134"/>
      <c r="U96" s="250"/>
      <c r="V96" s="210"/>
      <c r="W96" s="129"/>
      <c r="X96" s="129"/>
      <c r="Y96" s="211"/>
      <c r="Z96" s="210"/>
      <c r="AA96" s="129"/>
      <c r="AB96" s="129"/>
      <c r="AC96" s="129"/>
      <c r="AD96" s="129"/>
      <c r="AE96" s="129"/>
      <c r="AF96" s="129"/>
      <c r="AG96" s="211"/>
      <c r="AH96" s="219">
        <v>1</v>
      </c>
      <c r="AI96" s="132"/>
      <c r="AJ96" s="220"/>
    </row>
    <row r="97" spans="1:36" s="36" customFormat="1" ht="15" customHeight="1" x14ac:dyDescent="0.2">
      <c r="A97" s="285"/>
      <c r="B97" s="102" t="s">
        <v>217</v>
      </c>
      <c r="C97" s="51" t="s">
        <v>129</v>
      </c>
      <c r="D97" s="21">
        <v>2</v>
      </c>
      <c r="E97" s="22">
        <v>24</v>
      </c>
      <c r="F97" s="21">
        <v>0</v>
      </c>
      <c r="G97" s="21">
        <v>12</v>
      </c>
      <c r="H97" s="21">
        <v>0</v>
      </c>
      <c r="I97" s="21">
        <v>0</v>
      </c>
      <c r="J97" s="21">
        <v>1</v>
      </c>
      <c r="K97" s="35">
        <f>SUM(E97,G97,I97)</f>
        <v>36</v>
      </c>
      <c r="L97" s="35">
        <f>((E97*F97)*1.5)+((G97*H97)*1)+((I97*J97)*1)</f>
        <v>0</v>
      </c>
      <c r="M97" s="189" t="s">
        <v>72</v>
      </c>
      <c r="O97" s="201">
        <v>1</v>
      </c>
      <c r="P97" s="134"/>
      <c r="Q97" s="134"/>
      <c r="R97" s="134" t="s">
        <v>255</v>
      </c>
      <c r="S97" s="134"/>
      <c r="T97" s="134"/>
      <c r="U97" s="250"/>
      <c r="V97" s="210"/>
      <c r="W97" s="129"/>
      <c r="X97" s="129"/>
      <c r="Y97" s="211"/>
      <c r="Z97" s="210"/>
      <c r="AA97" s="129"/>
      <c r="AB97" s="129"/>
      <c r="AC97" s="129"/>
      <c r="AD97" s="129"/>
      <c r="AE97" s="129"/>
      <c r="AF97" s="129"/>
      <c r="AG97" s="211"/>
      <c r="AH97" s="219">
        <v>1</v>
      </c>
      <c r="AI97" s="132"/>
      <c r="AJ97" s="220"/>
    </row>
    <row r="98" spans="1:36" s="36" customFormat="1" ht="15" customHeight="1" x14ac:dyDescent="0.2">
      <c r="A98" s="285"/>
      <c r="B98" s="102" t="s">
        <v>218</v>
      </c>
      <c r="C98" s="51" t="s">
        <v>103</v>
      </c>
      <c r="D98" s="21">
        <v>6</v>
      </c>
      <c r="E98" s="22">
        <v>0</v>
      </c>
      <c r="F98" s="21">
        <v>0</v>
      </c>
      <c r="G98" s="21">
        <v>56</v>
      </c>
      <c r="H98" s="21">
        <v>1</v>
      </c>
      <c r="I98" s="21">
        <v>0</v>
      </c>
      <c r="J98" s="21">
        <v>1</v>
      </c>
      <c r="K98" s="35">
        <f>SUM(E98,G98,I98)</f>
        <v>56</v>
      </c>
      <c r="L98" s="35">
        <f>((E98*F98)*1.5)+((G98*H98)*1)+((I98*J98)*1)</f>
        <v>56</v>
      </c>
      <c r="M98" s="189" t="s">
        <v>272</v>
      </c>
      <c r="O98" s="201" t="s">
        <v>254</v>
      </c>
      <c r="P98" s="134"/>
      <c r="Q98" s="134"/>
      <c r="R98" s="134" t="s">
        <v>254</v>
      </c>
      <c r="S98" s="134"/>
      <c r="T98" s="134"/>
      <c r="U98" s="250"/>
      <c r="V98" s="210"/>
      <c r="W98" s="129"/>
      <c r="X98" s="129"/>
      <c r="Y98" s="211"/>
      <c r="Z98" s="210"/>
      <c r="AA98" s="129"/>
      <c r="AB98" s="129"/>
      <c r="AC98" s="129"/>
      <c r="AD98" s="129"/>
      <c r="AE98" s="129"/>
      <c r="AF98" s="129"/>
      <c r="AG98" s="211"/>
      <c r="AH98" s="219" t="s">
        <v>257</v>
      </c>
      <c r="AI98" s="132"/>
      <c r="AJ98" s="220"/>
    </row>
    <row r="99" spans="1:36" s="89" customFormat="1" ht="22.5" customHeight="1" x14ac:dyDescent="0.2">
      <c r="A99" s="280"/>
      <c r="B99" s="283" t="s">
        <v>219</v>
      </c>
      <c r="C99" s="183" t="s">
        <v>124</v>
      </c>
      <c r="D99" s="192"/>
      <c r="E99" s="193"/>
      <c r="F99" s="193"/>
      <c r="G99" s="193"/>
      <c r="H99" s="193"/>
      <c r="I99" s="193"/>
      <c r="J99" s="193"/>
      <c r="K99" s="193"/>
      <c r="L99" s="193"/>
      <c r="M99" s="194"/>
      <c r="O99" s="233"/>
      <c r="P99" s="187"/>
      <c r="Q99" s="187"/>
      <c r="R99" s="187"/>
      <c r="S99" s="187"/>
      <c r="T99" s="187"/>
      <c r="U99" s="252"/>
      <c r="V99" s="233"/>
      <c r="W99" s="187"/>
      <c r="X99" s="187"/>
      <c r="Y99" s="234"/>
      <c r="Z99" s="233"/>
      <c r="AA99" s="187"/>
      <c r="AB99" s="187"/>
      <c r="AC99" s="187"/>
      <c r="AD99" s="187"/>
      <c r="AE99" s="187"/>
      <c r="AF99" s="187"/>
      <c r="AG99" s="234"/>
      <c r="AH99" s="239"/>
      <c r="AI99" s="188"/>
      <c r="AJ99" s="240"/>
    </row>
    <row r="100" spans="1:36" s="36" customFormat="1" ht="15" customHeight="1" x14ac:dyDescent="0.2">
      <c r="A100" s="285"/>
      <c r="B100" s="102" t="s">
        <v>220</v>
      </c>
      <c r="C100" s="51" t="s">
        <v>130</v>
      </c>
      <c r="D100" s="21">
        <v>3</v>
      </c>
      <c r="E100" s="22">
        <v>6</v>
      </c>
      <c r="F100" s="21">
        <v>0</v>
      </c>
      <c r="G100" s="21">
        <v>13</v>
      </c>
      <c r="H100" s="21">
        <v>0</v>
      </c>
      <c r="I100" s="21">
        <v>9</v>
      </c>
      <c r="J100" s="21">
        <v>1</v>
      </c>
      <c r="K100" s="35">
        <f>SUM(E100,G100,I100)</f>
        <v>28</v>
      </c>
      <c r="L100" s="35">
        <f>((E100*F100)*1.5)+((G100*H100)*1)+((I100*J100)*1)</f>
        <v>9</v>
      </c>
      <c r="M100" s="189" t="s">
        <v>272</v>
      </c>
      <c r="O100" s="201">
        <v>1</v>
      </c>
      <c r="P100" s="134" t="s">
        <v>255</v>
      </c>
      <c r="Q100" s="134"/>
      <c r="R100" s="134"/>
      <c r="S100" s="134"/>
      <c r="T100" s="134" t="s">
        <v>255</v>
      </c>
      <c r="U100" s="250"/>
      <c r="V100" s="210"/>
      <c r="W100" s="129"/>
      <c r="X100" s="129"/>
      <c r="Y100" s="211"/>
      <c r="Z100" s="210"/>
      <c r="AA100" s="129"/>
      <c r="AB100" s="129"/>
      <c r="AC100" s="129"/>
      <c r="AD100" s="129"/>
      <c r="AE100" s="129"/>
      <c r="AF100" s="129"/>
      <c r="AG100" s="211"/>
      <c r="AH100" s="219">
        <v>1</v>
      </c>
      <c r="AI100" s="132"/>
      <c r="AJ100" s="220"/>
    </row>
    <row r="101" spans="1:36" s="36" customFormat="1" ht="15" customHeight="1" x14ac:dyDescent="0.2">
      <c r="A101" s="285"/>
      <c r="B101" s="102" t="s">
        <v>221</v>
      </c>
      <c r="C101" s="51" t="s">
        <v>131</v>
      </c>
      <c r="D101" s="21">
        <v>3</v>
      </c>
      <c r="E101" s="22">
        <v>8</v>
      </c>
      <c r="F101" s="21">
        <v>0</v>
      </c>
      <c r="G101" s="21">
        <v>12</v>
      </c>
      <c r="H101" s="21">
        <v>0</v>
      </c>
      <c r="I101" s="21">
        <v>8</v>
      </c>
      <c r="J101" s="21">
        <v>1</v>
      </c>
      <c r="K101" s="35">
        <f>SUM(E101,G101,I101)</f>
        <v>28</v>
      </c>
      <c r="L101" s="35">
        <f>((E101*F101)*1.5)+((G101*H101)*1)+((I101*J101)*1)</f>
        <v>8</v>
      </c>
      <c r="M101" s="189" t="s">
        <v>272</v>
      </c>
      <c r="O101" s="201">
        <v>1</v>
      </c>
      <c r="P101" s="134" t="s">
        <v>255</v>
      </c>
      <c r="Q101" s="134"/>
      <c r="R101" s="134"/>
      <c r="S101" s="134"/>
      <c r="T101" s="134" t="s">
        <v>255</v>
      </c>
      <c r="U101" s="250"/>
      <c r="V101" s="210"/>
      <c r="W101" s="129"/>
      <c r="X101" s="129"/>
      <c r="Y101" s="211"/>
      <c r="Z101" s="210"/>
      <c r="AA101" s="129"/>
      <c r="AB101" s="129"/>
      <c r="AC101" s="129"/>
      <c r="AD101" s="129"/>
      <c r="AE101" s="129"/>
      <c r="AF101" s="129"/>
      <c r="AG101" s="211"/>
      <c r="AH101" s="219">
        <v>1</v>
      </c>
      <c r="AI101" s="132"/>
      <c r="AJ101" s="220"/>
    </row>
    <row r="102" spans="1:36" s="36" customFormat="1" ht="15" customHeight="1" x14ac:dyDescent="0.2">
      <c r="A102" s="285"/>
      <c r="B102" s="102" t="s">
        <v>222</v>
      </c>
      <c r="C102" s="51" t="s">
        <v>132</v>
      </c>
      <c r="D102" s="21">
        <v>3</v>
      </c>
      <c r="E102" s="22">
        <v>8</v>
      </c>
      <c r="F102" s="21">
        <v>0</v>
      </c>
      <c r="G102" s="21">
        <v>20</v>
      </c>
      <c r="H102" s="21">
        <v>0</v>
      </c>
      <c r="I102" s="21">
        <v>0</v>
      </c>
      <c r="J102" s="21">
        <v>1</v>
      </c>
      <c r="K102" s="35">
        <f>SUM(E102,G102,I102)</f>
        <v>28</v>
      </c>
      <c r="L102" s="35">
        <f>((E102*F102)*1.5)+((G102*H102)*1)+((I102*J102)*1)</f>
        <v>0</v>
      </c>
      <c r="M102" s="189" t="s">
        <v>272</v>
      </c>
      <c r="O102" s="201">
        <v>1</v>
      </c>
      <c r="P102" s="134" t="s">
        <v>255</v>
      </c>
      <c r="Q102" s="134" t="s">
        <v>255</v>
      </c>
      <c r="R102" s="134"/>
      <c r="S102" s="134"/>
      <c r="T102" s="134"/>
      <c r="U102" s="250"/>
      <c r="V102" s="210"/>
      <c r="W102" s="129"/>
      <c r="X102" s="129"/>
      <c r="Y102" s="211"/>
      <c r="Z102" s="210"/>
      <c r="AA102" s="129"/>
      <c r="AB102" s="129"/>
      <c r="AC102" s="129"/>
      <c r="AD102" s="129"/>
      <c r="AE102" s="129"/>
      <c r="AF102" s="129"/>
      <c r="AG102" s="211"/>
      <c r="AH102" s="219">
        <v>1</v>
      </c>
      <c r="AI102" s="132"/>
      <c r="AJ102" s="220"/>
    </row>
    <row r="103" spans="1:36" s="36" customFormat="1" ht="15" customHeight="1" thickBot="1" x14ac:dyDescent="0.25">
      <c r="A103" s="285"/>
      <c r="B103" s="102" t="s">
        <v>223</v>
      </c>
      <c r="C103" s="51" t="s">
        <v>71</v>
      </c>
      <c r="D103" s="21">
        <v>3</v>
      </c>
      <c r="E103" s="22">
        <v>8</v>
      </c>
      <c r="F103" s="21">
        <v>0</v>
      </c>
      <c r="G103" s="21">
        <v>20</v>
      </c>
      <c r="H103" s="21">
        <v>0</v>
      </c>
      <c r="I103" s="21">
        <v>0</v>
      </c>
      <c r="J103" s="21">
        <v>1</v>
      </c>
      <c r="K103" s="35">
        <f>SUM(E103,G103,I103)</f>
        <v>28</v>
      </c>
      <c r="L103" s="35">
        <f>((E103*F103)*1.5)+((G103*H103)*1)+((I103*J103)*1)</f>
        <v>0</v>
      </c>
      <c r="M103" s="189" t="s">
        <v>272</v>
      </c>
      <c r="O103" s="207">
        <v>1.5</v>
      </c>
      <c r="P103" s="208" t="s">
        <v>253</v>
      </c>
      <c r="Q103" s="208"/>
      <c r="R103" s="208"/>
      <c r="S103" s="208"/>
      <c r="T103" s="208"/>
      <c r="U103" s="253"/>
      <c r="V103" s="254"/>
      <c r="W103" s="247"/>
      <c r="X103" s="247"/>
      <c r="Y103" s="255"/>
      <c r="Z103" s="254"/>
      <c r="AA103" s="247"/>
      <c r="AB103" s="247"/>
      <c r="AC103" s="247"/>
      <c r="AD103" s="247"/>
      <c r="AE103" s="247"/>
      <c r="AF103" s="247"/>
      <c r="AG103" s="255"/>
      <c r="AH103" s="256">
        <v>1.5</v>
      </c>
      <c r="AI103" s="248"/>
      <c r="AJ103" s="257"/>
    </row>
    <row r="104" spans="1:36" ht="12.75" x14ac:dyDescent="0.2">
      <c r="B104" s="59"/>
      <c r="C104" s="45" t="s">
        <v>22</v>
      </c>
      <c r="D104" s="40">
        <f>SUM(D85:D103)</f>
        <v>30</v>
      </c>
      <c r="E104" s="40">
        <f>SUM(E85:E103)</f>
        <v>146</v>
      </c>
      <c r="F104" s="41">
        <v>1</v>
      </c>
      <c r="G104" s="40">
        <f>SUM(G85:G103)</f>
        <v>193</v>
      </c>
      <c r="H104" s="41">
        <v>1</v>
      </c>
      <c r="I104" s="40">
        <f>SUM(I85:I103)</f>
        <v>17</v>
      </c>
      <c r="J104" s="41">
        <v>1</v>
      </c>
      <c r="K104" s="40">
        <f>SUM(K85:K103)</f>
        <v>356</v>
      </c>
      <c r="L104" s="40">
        <f>SUM(L85:L103)</f>
        <v>85</v>
      </c>
      <c r="M104" s="37"/>
    </row>
    <row r="105" spans="1:36" ht="15" customHeight="1" x14ac:dyDescent="0.2">
      <c r="B105" s="59"/>
      <c r="C105" s="108" t="s">
        <v>287</v>
      </c>
      <c r="D105" s="1">
        <f>SUM(D79,D104)</f>
        <v>60</v>
      </c>
      <c r="E105" s="1">
        <f>SUM(E79,E104)</f>
        <v>272</v>
      </c>
      <c r="F105" s="4">
        <v>1</v>
      </c>
      <c r="G105" s="1">
        <f>SUM(G79,G104)</f>
        <v>367</v>
      </c>
      <c r="H105" s="6">
        <v>1</v>
      </c>
      <c r="I105" s="1">
        <f>SUM(I79,I104)</f>
        <v>37</v>
      </c>
      <c r="J105" s="4">
        <v>1</v>
      </c>
      <c r="K105" s="1">
        <f>SUM(K79,K104)</f>
        <v>676</v>
      </c>
      <c r="L105" s="1">
        <f>SUM(L79,L104)</f>
        <v>193</v>
      </c>
      <c r="M105" s="2"/>
    </row>
    <row r="106" spans="1:36" ht="15" customHeight="1" thickBot="1" x14ac:dyDescent="0.25">
      <c r="B106" s="59"/>
      <c r="C106" s="109"/>
      <c r="D106" s="28"/>
      <c r="E106" s="28"/>
      <c r="F106" s="29"/>
      <c r="G106" s="28"/>
      <c r="H106" s="30"/>
      <c r="I106" s="28"/>
      <c r="J106" s="29"/>
      <c r="K106" s="80"/>
      <c r="L106" s="80"/>
      <c r="M106" s="33"/>
    </row>
    <row r="107" spans="1:36" ht="24.75" customHeight="1" thickBot="1" x14ac:dyDescent="0.25">
      <c r="B107" s="59"/>
      <c r="C107" s="109"/>
      <c r="D107" s="28"/>
      <c r="E107" s="28"/>
      <c r="F107" s="29"/>
      <c r="G107" s="28"/>
      <c r="H107" s="30"/>
      <c r="I107" s="28"/>
      <c r="J107" s="29"/>
      <c r="K107" s="80"/>
      <c r="L107" s="80"/>
      <c r="M107" s="33"/>
      <c r="O107" s="317" t="s">
        <v>33</v>
      </c>
      <c r="P107" s="318"/>
      <c r="Q107" s="318"/>
      <c r="R107" s="318"/>
      <c r="S107" s="318"/>
      <c r="T107" s="318"/>
      <c r="U107" s="318"/>
      <c r="V107" s="321" t="s">
        <v>34</v>
      </c>
      <c r="W107" s="322"/>
      <c r="X107" s="322"/>
      <c r="Y107" s="322"/>
      <c r="Z107" s="322"/>
      <c r="AA107" s="322"/>
      <c r="AB107" s="322"/>
      <c r="AC107" s="322"/>
      <c r="AD107" s="322"/>
      <c r="AE107" s="322"/>
      <c r="AF107" s="322"/>
      <c r="AG107" s="323"/>
      <c r="AH107" s="311" t="s">
        <v>48</v>
      </c>
      <c r="AI107" s="312"/>
      <c r="AJ107" s="313"/>
    </row>
    <row r="108" spans="1:36" ht="21" customHeight="1" x14ac:dyDescent="0.2">
      <c r="B108" s="59"/>
      <c r="C108" s="85"/>
      <c r="D108" s="25"/>
      <c r="I108" s="26"/>
      <c r="J108" s="26"/>
      <c r="K108" s="26"/>
      <c r="L108" s="26"/>
      <c r="O108" s="324" t="s">
        <v>35</v>
      </c>
      <c r="P108" s="325"/>
      <c r="Q108" s="325"/>
      <c r="R108" s="325"/>
      <c r="S108" s="325"/>
      <c r="T108" s="325"/>
      <c r="U108" s="335"/>
      <c r="V108" s="327" t="s">
        <v>35</v>
      </c>
      <c r="W108" s="328"/>
      <c r="X108" s="328"/>
      <c r="Y108" s="329"/>
      <c r="Z108" s="327" t="s">
        <v>36</v>
      </c>
      <c r="AA108" s="328"/>
      <c r="AB108" s="328"/>
      <c r="AC108" s="328"/>
      <c r="AD108" s="328"/>
      <c r="AE108" s="328"/>
      <c r="AF108" s="328"/>
      <c r="AG108" s="329"/>
      <c r="AH108" s="314" t="s">
        <v>49</v>
      </c>
      <c r="AI108" s="315"/>
      <c r="AJ108" s="316"/>
    </row>
    <row r="109" spans="1:36" ht="36" customHeight="1" x14ac:dyDescent="0.2">
      <c r="B109" s="60" t="s">
        <v>135</v>
      </c>
      <c r="C109" s="110" t="s">
        <v>134</v>
      </c>
      <c r="D109" s="93" t="s">
        <v>5</v>
      </c>
      <c r="E109" s="94" t="s">
        <v>29</v>
      </c>
      <c r="F109" s="87"/>
      <c r="G109" s="87"/>
      <c r="H109" s="87"/>
      <c r="I109" s="87"/>
      <c r="J109" s="87"/>
      <c r="K109" s="87"/>
      <c r="L109" s="87"/>
      <c r="M109" s="88"/>
      <c r="O109" s="118" t="s">
        <v>37</v>
      </c>
      <c r="P109" s="195" t="s">
        <v>38</v>
      </c>
      <c r="Q109" s="290" t="s">
        <v>252</v>
      </c>
      <c r="R109" s="195" t="s">
        <v>39</v>
      </c>
      <c r="S109" s="195" t="s">
        <v>40</v>
      </c>
      <c r="T109" s="195" t="s">
        <v>41</v>
      </c>
      <c r="U109" s="196" t="s">
        <v>42</v>
      </c>
      <c r="V109" s="119" t="s">
        <v>37</v>
      </c>
      <c r="W109" s="120" t="s">
        <v>38</v>
      </c>
      <c r="X109" s="120" t="s">
        <v>39</v>
      </c>
      <c r="Y109" s="238" t="s">
        <v>41</v>
      </c>
      <c r="Z109" s="330" t="s">
        <v>37</v>
      </c>
      <c r="AA109" s="320"/>
      <c r="AB109" s="319" t="s">
        <v>38</v>
      </c>
      <c r="AC109" s="320"/>
      <c r="AD109" s="319" t="s">
        <v>43</v>
      </c>
      <c r="AE109" s="320"/>
      <c r="AF109" s="319" t="s">
        <v>41</v>
      </c>
      <c r="AG109" s="331"/>
      <c r="AH109" s="154" t="s">
        <v>46</v>
      </c>
      <c r="AI109" s="151" t="s">
        <v>47</v>
      </c>
      <c r="AJ109" s="155" t="s">
        <v>10</v>
      </c>
    </row>
    <row r="110" spans="1:36" ht="38.25" x14ac:dyDescent="0.2">
      <c r="A110" s="278" t="s">
        <v>250</v>
      </c>
      <c r="B110" s="60" t="s">
        <v>224</v>
      </c>
      <c r="C110" s="111" t="s">
        <v>18</v>
      </c>
      <c r="D110" s="7"/>
      <c r="E110" s="8" t="s">
        <v>7</v>
      </c>
      <c r="F110" s="8" t="s">
        <v>8</v>
      </c>
      <c r="G110" s="9" t="s">
        <v>9</v>
      </c>
      <c r="H110" s="10" t="s">
        <v>8</v>
      </c>
      <c r="I110" s="9" t="s">
        <v>10</v>
      </c>
      <c r="J110" s="10" t="s">
        <v>11</v>
      </c>
      <c r="K110" s="11" t="s">
        <v>12</v>
      </c>
      <c r="L110" s="9" t="s">
        <v>13</v>
      </c>
      <c r="M110" s="12" t="s">
        <v>14</v>
      </c>
      <c r="O110" s="121" t="s">
        <v>44</v>
      </c>
      <c r="P110" s="122" t="s">
        <v>44</v>
      </c>
      <c r="Q110" s="122" t="s">
        <v>44</v>
      </c>
      <c r="R110" s="122" t="s">
        <v>44</v>
      </c>
      <c r="S110" s="122" t="s">
        <v>44</v>
      </c>
      <c r="T110" s="122" t="s">
        <v>44</v>
      </c>
      <c r="U110" s="123" t="s">
        <v>44</v>
      </c>
      <c r="V110" s="124" t="s">
        <v>44</v>
      </c>
      <c r="W110" s="125" t="s">
        <v>44</v>
      </c>
      <c r="X110" s="125" t="s">
        <v>44</v>
      </c>
      <c r="Y110" s="126" t="s">
        <v>44</v>
      </c>
      <c r="Z110" s="124" t="s">
        <v>44</v>
      </c>
      <c r="AA110" s="125" t="s">
        <v>45</v>
      </c>
      <c r="AB110" s="125" t="s">
        <v>44</v>
      </c>
      <c r="AC110" s="125" t="s">
        <v>45</v>
      </c>
      <c r="AD110" s="125" t="s">
        <v>44</v>
      </c>
      <c r="AE110" s="125" t="s">
        <v>45</v>
      </c>
      <c r="AF110" s="125" t="s">
        <v>44</v>
      </c>
      <c r="AG110" s="126" t="s">
        <v>45</v>
      </c>
      <c r="AH110" s="152" t="s">
        <v>44</v>
      </c>
      <c r="AI110" s="153" t="s">
        <v>44</v>
      </c>
      <c r="AJ110" s="156" t="s">
        <v>44</v>
      </c>
    </row>
    <row r="111" spans="1:36" ht="15" customHeight="1" x14ac:dyDescent="0.2">
      <c r="A111" s="279"/>
      <c r="B111" s="101" t="s">
        <v>225</v>
      </c>
      <c r="C111" s="16" t="s">
        <v>137</v>
      </c>
      <c r="D111" s="17"/>
      <c r="E111" s="18"/>
      <c r="F111" s="18"/>
      <c r="G111" s="18"/>
      <c r="H111" s="18"/>
      <c r="I111" s="18"/>
      <c r="J111" s="18"/>
      <c r="K111" s="19" t="s">
        <v>17</v>
      </c>
      <c r="L111" s="19" t="s">
        <v>17</v>
      </c>
      <c r="M111" s="20"/>
      <c r="O111" s="199"/>
      <c r="P111" s="140"/>
      <c r="Q111" s="140"/>
      <c r="R111" s="140"/>
      <c r="S111" s="140"/>
      <c r="T111" s="140"/>
      <c r="U111" s="200"/>
      <c r="V111" s="199"/>
      <c r="W111" s="140"/>
      <c r="X111" s="140"/>
      <c r="Y111" s="200"/>
      <c r="Z111" s="199"/>
      <c r="AA111" s="140"/>
      <c r="AB111" s="140"/>
      <c r="AC111" s="140"/>
      <c r="AD111" s="140"/>
      <c r="AE111" s="140"/>
      <c r="AF111" s="140"/>
      <c r="AG111" s="200"/>
      <c r="AH111" s="217"/>
      <c r="AI111" s="128"/>
      <c r="AJ111" s="218"/>
    </row>
    <row r="112" spans="1:36" ht="15" customHeight="1" x14ac:dyDescent="0.2">
      <c r="A112" s="279"/>
      <c r="B112" s="102" t="s">
        <v>226</v>
      </c>
      <c r="C112" s="51" t="s">
        <v>62</v>
      </c>
      <c r="D112" s="21">
        <v>3</v>
      </c>
      <c r="E112" s="22">
        <v>8</v>
      </c>
      <c r="F112" s="21">
        <v>0</v>
      </c>
      <c r="G112" s="21">
        <v>20</v>
      </c>
      <c r="H112" s="21">
        <v>0</v>
      </c>
      <c r="I112" s="21">
        <v>0</v>
      </c>
      <c r="J112" s="21">
        <v>1</v>
      </c>
      <c r="K112" s="19">
        <f>SUM(E112,G112,I112)</f>
        <v>28</v>
      </c>
      <c r="L112" s="35">
        <f>((E112*F112)*1.5)+((G112*H112)*1)+((I112*J112)*1)</f>
        <v>0</v>
      </c>
      <c r="M112" s="105" t="s">
        <v>64</v>
      </c>
      <c r="O112" s="201">
        <v>1</v>
      </c>
      <c r="P112" s="134" t="s">
        <v>255</v>
      </c>
      <c r="Q112" s="134" t="s">
        <v>255</v>
      </c>
      <c r="R112" s="134"/>
      <c r="S112" s="134"/>
      <c r="T112" s="134"/>
      <c r="U112" s="202"/>
      <c r="V112" s="210"/>
      <c r="W112" s="129"/>
      <c r="X112" s="129"/>
      <c r="Y112" s="211"/>
      <c r="Z112" s="210"/>
      <c r="AA112" s="129"/>
      <c r="AB112" s="129"/>
      <c r="AC112" s="129"/>
      <c r="AD112" s="129"/>
      <c r="AE112" s="129"/>
      <c r="AF112" s="129"/>
      <c r="AG112" s="211"/>
      <c r="AH112" s="219">
        <v>1</v>
      </c>
      <c r="AI112" s="132"/>
      <c r="AJ112" s="220"/>
    </row>
    <row r="113" spans="1:36" ht="12.75" x14ac:dyDescent="0.2">
      <c r="A113" s="279"/>
      <c r="B113" s="296" t="s">
        <v>227</v>
      </c>
      <c r="C113" s="16" t="s">
        <v>139</v>
      </c>
      <c r="D113" s="47"/>
      <c r="E113" s="47"/>
      <c r="F113" s="47"/>
      <c r="G113" s="55"/>
      <c r="H113" s="48"/>
      <c r="I113" s="47"/>
      <c r="J113" s="48"/>
      <c r="K113" s="48" t="s">
        <v>17</v>
      </c>
      <c r="L113" s="48" t="s">
        <v>17</v>
      </c>
      <c r="M113" s="49"/>
      <c r="O113" s="199"/>
      <c r="P113" s="140"/>
      <c r="Q113" s="140"/>
      <c r="R113" s="140"/>
      <c r="S113" s="140"/>
      <c r="T113" s="140"/>
      <c r="U113" s="200"/>
      <c r="V113" s="199"/>
      <c r="W113" s="140"/>
      <c r="X113" s="140"/>
      <c r="Y113" s="200"/>
      <c r="Z113" s="199"/>
      <c r="AA113" s="140"/>
      <c r="AB113" s="140"/>
      <c r="AC113" s="140"/>
      <c r="AD113" s="140"/>
      <c r="AE113" s="140"/>
      <c r="AF113" s="140"/>
      <c r="AG113" s="200"/>
      <c r="AH113" s="217"/>
      <c r="AI113" s="128"/>
      <c r="AJ113" s="218"/>
    </row>
    <row r="114" spans="1:36" ht="15" customHeight="1" x14ac:dyDescent="0.2">
      <c r="A114" s="279"/>
      <c r="B114" s="102" t="s">
        <v>228</v>
      </c>
      <c r="C114" s="51" t="s">
        <v>63</v>
      </c>
      <c r="D114" s="21">
        <v>2</v>
      </c>
      <c r="E114" s="22">
        <v>18</v>
      </c>
      <c r="F114" s="21">
        <v>0</v>
      </c>
      <c r="G114" s="21">
        <v>0</v>
      </c>
      <c r="H114" s="21">
        <v>0</v>
      </c>
      <c r="I114" s="21">
        <v>0</v>
      </c>
      <c r="J114" s="21">
        <v>1</v>
      </c>
      <c r="K114" s="19">
        <f>SUM(E114,G114,I114)</f>
        <v>18</v>
      </c>
      <c r="L114" s="35">
        <f>((E114*F114)*1.5)+((G114*H114)*1)+((I114*J114)*1)</f>
        <v>0</v>
      </c>
      <c r="M114" s="105" t="s">
        <v>72</v>
      </c>
      <c r="O114" s="201">
        <v>1</v>
      </c>
      <c r="P114" s="134"/>
      <c r="Q114" s="134"/>
      <c r="R114" s="134" t="s">
        <v>255</v>
      </c>
      <c r="S114" s="134"/>
      <c r="T114" s="134"/>
      <c r="U114" s="202"/>
      <c r="V114" s="210"/>
      <c r="W114" s="129"/>
      <c r="X114" s="129"/>
      <c r="Y114" s="211"/>
      <c r="Z114" s="210"/>
      <c r="AA114" s="129"/>
      <c r="AB114" s="129"/>
      <c r="AC114" s="129"/>
      <c r="AD114" s="129"/>
      <c r="AE114" s="129"/>
      <c r="AF114" s="129"/>
      <c r="AG114" s="211"/>
      <c r="AH114" s="219">
        <v>1</v>
      </c>
      <c r="AI114" s="132"/>
      <c r="AJ114" s="220"/>
    </row>
    <row r="115" spans="1:36" ht="25.5" x14ac:dyDescent="0.2">
      <c r="A115" s="279"/>
      <c r="B115" s="296" t="s">
        <v>229</v>
      </c>
      <c r="C115" s="16" t="s">
        <v>140</v>
      </c>
      <c r="D115" s="47"/>
      <c r="E115" s="47"/>
      <c r="F115" s="47"/>
      <c r="G115" s="55"/>
      <c r="H115" s="48"/>
      <c r="I115" s="47"/>
      <c r="J115" s="48"/>
      <c r="K115" s="48" t="s">
        <v>17</v>
      </c>
      <c r="L115" s="48" t="s">
        <v>17</v>
      </c>
      <c r="M115" s="49"/>
      <c r="O115" s="199"/>
      <c r="P115" s="140"/>
      <c r="Q115" s="140"/>
      <c r="R115" s="140"/>
      <c r="S115" s="140"/>
      <c r="T115" s="140"/>
      <c r="U115" s="200"/>
      <c r="V115" s="199"/>
      <c r="W115" s="140"/>
      <c r="X115" s="140"/>
      <c r="Y115" s="200"/>
      <c r="Z115" s="199"/>
      <c r="AA115" s="140"/>
      <c r="AB115" s="140"/>
      <c r="AC115" s="140"/>
      <c r="AD115" s="140"/>
      <c r="AE115" s="140"/>
      <c r="AF115" s="140"/>
      <c r="AG115" s="200"/>
      <c r="AH115" s="217"/>
      <c r="AI115" s="128"/>
      <c r="AJ115" s="218"/>
    </row>
    <row r="116" spans="1:36" s="89" customFormat="1" ht="15" customHeight="1" x14ac:dyDescent="0.2">
      <c r="A116" s="280"/>
      <c r="B116" s="102" t="s">
        <v>230</v>
      </c>
      <c r="C116" s="84" t="s">
        <v>66</v>
      </c>
      <c r="D116" s="90">
        <v>3</v>
      </c>
      <c r="E116" s="90">
        <v>6</v>
      </c>
      <c r="F116" s="90">
        <v>0</v>
      </c>
      <c r="G116" s="90">
        <v>36</v>
      </c>
      <c r="H116" s="164">
        <v>0</v>
      </c>
      <c r="I116" s="90">
        <v>0</v>
      </c>
      <c r="J116" s="90">
        <v>1</v>
      </c>
      <c r="K116" s="165">
        <f>SUM(E116,G116,I116)</f>
        <v>42</v>
      </c>
      <c r="L116" s="91">
        <f>((E116*F116)*1.5)+((G116*H116)*1)+((I116*J116)*1)</f>
        <v>0</v>
      </c>
      <c r="M116" s="105" t="s">
        <v>284</v>
      </c>
      <c r="O116" s="203">
        <v>1</v>
      </c>
      <c r="P116" s="166">
        <v>1</v>
      </c>
      <c r="Q116" s="166"/>
      <c r="R116" s="166">
        <v>1</v>
      </c>
      <c r="S116" s="166"/>
      <c r="T116" s="166"/>
      <c r="U116" s="204"/>
      <c r="V116" s="212"/>
      <c r="W116" s="167"/>
      <c r="X116" s="167"/>
      <c r="Y116" s="213"/>
      <c r="Z116" s="212"/>
      <c r="AA116" s="167"/>
      <c r="AB116" s="167"/>
      <c r="AC116" s="167"/>
      <c r="AD116" s="167"/>
      <c r="AE116" s="167"/>
      <c r="AF116" s="167"/>
      <c r="AG116" s="213"/>
      <c r="AH116" s="221">
        <v>3</v>
      </c>
      <c r="AI116" s="168"/>
      <c r="AJ116" s="222"/>
    </row>
    <row r="117" spans="1:36" ht="15" customHeight="1" x14ac:dyDescent="0.2">
      <c r="A117" s="279"/>
      <c r="B117" s="283" t="s">
        <v>231</v>
      </c>
      <c r="C117" s="107" t="s">
        <v>142</v>
      </c>
      <c r="D117" s="17"/>
      <c r="E117" s="18"/>
      <c r="F117" s="18"/>
      <c r="G117" s="18"/>
      <c r="H117" s="18"/>
      <c r="I117" s="18"/>
      <c r="J117" s="18"/>
      <c r="K117" s="18"/>
      <c r="L117" s="18"/>
      <c r="M117" s="20"/>
      <c r="O117" s="199"/>
      <c r="P117" s="140"/>
      <c r="Q117" s="140"/>
      <c r="R117" s="140"/>
      <c r="S117" s="140"/>
      <c r="T117" s="140"/>
      <c r="U117" s="200"/>
      <c r="V117" s="199"/>
      <c r="W117" s="140"/>
      <c r="X117" s="140"/>
      <c r="Y117" s="200"/>
      <c r="Z117" s="199"/>
      <c r="AA117" s="140"/>
      <c r="AB117" s="140"/>
      <c r="AC117" s="140"/>
      <c r="AD117" s="140"/>
      <c r="AE117" s="140"/>
      <c r="AF117" s="140"/>
      <c r="AG117" s="200"/>
      <c r="AH117" s="217"/>
      <c r="AI117" s="128"/>
      <c r="AJ117" s="218"/>
    </row>
    <row r="118" spans="1:36" s="82" customFormat="1" ht="15" customHeight="1" x14ac:dyDescent="0.2">
      <c r="A118" s="281"/>
      <c r="B118" s="102" t="s">
        <v>232</v>
      </c>
      <c r="C118" s="169" t="s">
        <v>67</v>
      </c>
      <c r="D118" s="163">
        <v>0</v>
      </c>
      <c r="E118" s="38">
        <v>0</v>
      </c>
      <c r="F118" s="163">
        <v>1</v>
      </c>
      <c r="G118" s="163">
        <v>12</v>
      </c>
      <c r="H118" s="170">
        <v>1</v>
      </c>
      <c r="I118" s="163">
        <v>0</v>
      </c>
      <c r="J118" s="163">
        <v>1</v>
      </c>
      <c r="K118" s="91">
        <f>SUM(E118,G118,I118)</f>
        <v>12</v>
      </c>
      <c r="L118" s="91">
        <f>((E118*F118)*1.5)+((G118*H118)*1)+((I118*J118)*1)</f>
        <v>12</v>
      </c>
      <c r="M118" s="171" t="s">
        <v>17</v>
      </c>
      <c r="O118" s="205"/>
      <c r="P118" s="172"/>
      <c r="Q118" s="172"/>
      <c r="R118" s="172"/>
      <c r="S118" s="172"/>
      <c r="T118" s="172"/>
      <c r="U118" s="206"/>
      <c r="V118" s="212"/>
      <c r="W118" s="167"/>
      <c r="X118" s="167"/>
      <c r="Y118" s="213"/>
      <c r="Z118" s="212"/>
      <c r="AA118" s="167"/>
      <c r="AB118" s="167"/>
      <c r="AC118" s="167"/>
      <c r="AD118" s="167"/>
      <c r="AE118" s="167"/>
      <c r="AF118" s="167"/>
      <c r="AG118" s="213"/>
      <c r="AH118" s="221"/>
      <c r="AI118" s="168"/>
      <c r="AJ118" s="222"/>
    </row>
    <row r="119" spans="1:36" ht="22.5" customHeight="1" x14ac:dyDescent="0.2">
      <c r="A119" s="279"/>
      <c r="B119" s="283" t="s">
        <v>278</v>
      </c>
      <c r="C119" s="16" t="s">
        <v>277</v>
      </c>
      <c r="D119" s="17"/>
      <c r="E119" s="18"/>
      <c r="F119" s="18"/>
      <c r="G119" s="18"/>
      <c r="H119" s="18"/>
      <c r="I119" s="18"/>
      <c r="J119" s="18"/>
      <c r="K119" s="18"/>
      <c r="L119" s="18"/>
      <c r="M119" s="20"/>
      <c r="O119" s="199"/>
      <c r="P119" s="140"/>
      <c r="Q119" s="140"/>
      <c r="R119" s="140"/>
      <c r="S119" s="140"/>
      <c r="T119" s="140"/>
      <c r="U119" s="200"/>
      <c r="V119" s="199"/>
      <c r="W119" s="140"/>
      <c r="X119" s="140"/>
      <c r="Y119" s="200"/>
      <c r="Z119" s="199"/>
      <c r="AA119" s="140"/>
      <c r="AB119" s="140"/>
      <c r="AC119" s="140"/>
      <c r="AD119" s="140"/>
      <c r="AE119" s="140"/>
      <c r="AF119" s="140"/>
      <c r="AG119" s="200"/>
      <c r="AH119" s="217"/>
      <c r="AI119" s="128"/>
      <c r="AJ119" s="218"/>
    </row>
    <row r="120" spans="1:36" ht="15" customHeight="1" x14ac:dyDescent="0.2">
      <c r="A120" s="279"/>
      <c r="B120" s="102" t="s">
        <v>233</v>
      </c>
      <c r="C120" s="51" t="s">
        <v>68</v>
      </c>
      <c r="D120" s="21">
        <v>3</v>
      </c>
      <c r="E120" s="22">
        <v>30</v>
      </c>
      <c r="F120" s="21">
        <v>0</v>
      </c>
      <c r="G120" s="21">
        <v>0</v>
      </c>
      <c r="H120" s="21">
        <v>1</v>
      </c>
      <c r="I120" s="21">
        <v>0</v>
      </c>
      <c r="J120" s="21">
        <v>1</v>
      </c>
      <c r="K120" s="19">
        <f>SUM(E120,G120,I120)</f>
        <v>30</v>
      </c>
      <c r="L120" s="35">
        <f>((E120*F120)*1.5)+((G120*H120)*1)+((I120*J120)*1)</f>
        <v>0</v>
      </c>
      <c r="M120" s="105" t="s">
        <v>72</v>
      </c>
      <c r="O120" s="201">
        <v>1.5</v>
      </c>
      <c r="P120" s="134"/>
      <c r="Q120" s="134"/>
      <c r="R120" s="134" t="s">
        <v>253</v>
      </c>
      <c r="S120" s="134"/>
      <c r="T120" s="134"/>
      <c r="U120" s="202"/>
      <c r="V120" s="210"/>
      <c r="W120" s="129"/>
      <c r="X120" s="129"/>
      <c r="Y120" s="211"/>
      <c r="Z120" s="210"/>
      <c r="AA120" s="129"/>
      <c r="AB120" s="129"/>
      <c r="AC120" s="129"/>
      <c r="AD120" s="129"/>
      <c r="AE120" s="129"/>
      <c r="AF120" s="129"/>
      <c r="AG120" s="211"/>
      <c r="AH120" s="219">
        <v>1.5</v>
      </c>
      <c r="AI120" s="132"/>
      <c r="AJ120" s="220"/>
    </row>
    <row r="121" spans="1:36" ht="15" customHeight="1" x14ac:dyDescent="0.2">
      <c r="A121" s="279"/>
      <c r="B121" s="102" t="s">
        <v>234</v>
      </c>
      <c r="C121" s="51" t="s">
        <v>138</v>
      </c>
      <c r="D121" s="21">
        <v>7</v>
      </c>
      <c r="E121" s="22">
        <v>0</v>
      </c>
      <c r="F121" s="21">
        <v>0</v>
      </c>
      <c r="G121" s="21">
        <v>56</v>
      </c>
      <c r="H121" s="21">
        <v>1</v>
      </c>
      <c r="I121" s="21">
        <v>0</v>
      </c>
      <c r="J121" s="21">
        <v>1</v>
      </c>
      <c r="K121" s="19">
        <f>SUM(E121,G121,I121)</f>
        <v>56</v>
      </c>
      <c r="L121" s="35">
        <f>((E121*F121)*1.5)+((G121*H121)*1)+((I121*J121)*1)</f>
        <v>56</v>
      </c>
      <c r="M121" s="105" t="s">
        <v>273</v>
      </c>
      <c r="O121" s="201" t="s">
        <v>258</v>
      </c>
      <c r="P121" s="134"/>
      <c r="Q121" s="134"/>
      <c r="R121" s="134" t="s">
        <v>258</v>
      </c>
      <c r="S121" s="134"/>
      <c r="T121" s="134"/>
      <c r="U121" s="202"/>
      <c r="V121" s="212"/>
      <c r="W121" s="167"/>
      <c r="X121" s="167"/>
      <c r="Y121" s="213"/>
      <c r="Z121" s="212"/>
      <c r="AA121" s="167"/>
      <c r="AB121" s="167"/>
      <c r="AC121" s="167"/>
      <c r="AD121" s="167"/>
      <c r="AE121" s="167"/>
      <c r="AF121" s="167"/>
      <c r="AG121" s="213"/>
      <c r="AH121" s="291" t="s">
        <v>251</v>
      </c>
      <c r="AI121" s="198"/>
      <c r="AJ121" s="224"/>
    </row>
    <row r="122" spans="1:36" ht="22.5" customHeight="1" x14ac:dyDescent="0.2">
      <c r="A122" s="279"/>
      <c r="B122" s="283" t="s">
        <v>235</v>
      </c>
      <c r="C122" s="16" t="s">
        <v>141</v>
      </c>
      <c r="D122" s="17"/>
      <c r="E122" s="18"/>
      <c r="F122" s="18"/>
      <c r="G122" s="18"/>
      <c r="H122" s="18"/>
      <c r="I122" s="18"/>
      <c r="J122" s="18"/>
      <c r="K122" s="18"/>
      <c r="L122" s="18"/>
      <c r="M122" s="20"/>
      <c r="O122" s="199"/>
      <c r="P122" s="140"/>
      <c r="Q122" s="140"/>
      <c r="R122" s="140"/>
      <c r="S122" s="140"/>
      <c r="T122" s="140"/>
      <c r="U122" s="200"/>
      <c r="V122" s="199"/>
      <c r="W122" s="140"/>
      <c r="X122" s="140"/>
      <c r="Y122" s="200"/>
      <c r="Z122" s="199"/>
      <c r="AA122" s="140"/>
      <c r="AB122" s="140"/>
      <c r="AC122" s="140"/>
      <c r="AD122" s="140"/>
      <c r="AE122" s="140"/>
      <c r="AF122" s="140"/>
      <c r="AG122" s="200"/>
      <c r="AH122" s="217"/>
      <c r="AI122" s="128"/>
      <c r="AJ122" s="218"/>
    </row>
    <row r="123" spans="1:36" ht="15" customHeight="1" x14ac:dyDescent="0.2">
      <c r="A123" s="279"/>
      <c r="B123" s="102" t="s">
        <v>236</v>
      </c>
      <c r="C123" s="79" t="s">
        <v>73</v>
      </c>
      <c r="D123" s="43">
        <v>3</v>
      </c>
      <c r="E123" s="44">
        <v>8</v>
      </c>
      <c r="F123" s="43">
        <v>0</v>
      </c>
      <c r="G123" s="43">
        <v>20</v>
      </c>
      <c r="H123" s="43">
        <v>0</v>
      </c>
      <c r="I123" s="43">
        <v>0</v>
      </c>
      <c r="J123" s="43">
        <v>1</v>
      </c>
      <c r="K123" s="141">
        <f>SUM(E123,G123,I123)</f>
        <v>28</v>
      </c>
      <c r="L123" s="35">
        <f>((E123*F123)*1.5)+((G123*H123)*1)+((I123*J123)*1)</f>
        <v>0</v>
      </c>
      <c r="M123" s="105" t="s">
        <v>273</v>
      </c>
      <c r="O123" s="201">
        <v>1</v>
      </c>
      <c r="P123" s="134" t="s">
        <v>255</v>
      </c>
      <c r="Q123" s="134" t="s">
        <v>255</v>
      </c>
      <c r="R123" s="134"/>
      <c r="S123" s="134"/>
      <c r="T123" s="134"/>
      <c r="U123" s="202"/>
      <c r="V123" s="212"/>
      <c r="W123" s="167"/>
      <c r="X123" s="167"/>
      <c r="Y123" s="213"/>
      <c r="Z123" s="212"/>
      <c r="AA123" s="167"/>
      <c r="AB123" s="167"/>
      <c r="AC123" s="167"/>
      <c r="AD123" s="167"/>
      <c r="AE123" s="167"/>
      <c r="AF123" s="167"/>
      <c r="AG123" s="213"/>
      <c r="AH123" s="223">
        <v>1</v>
      </c>
      <c r="AI123" s="198"/>
      <c r="AJ123" s="224"/>
    </row>
    <row r="124" spans="1:36" ht="15" customHeight="1" x14ac:dyDescent="0.2">
      <c r="A124" s="279"/>
      <c r="B124" s="102" t="s">
        <v>237</v>
      </c>
      <c r="C124" s="79" t="s">
        <v>69</v>
      </c>
      <c r="D124" s="43">
        <v>3</v>
      </c>
      <c r="E124" s="44">
        <v>8</v>
      </c>
      <c r="F124" s="43">
        <v>0</v>
      </c>
      <c r="G124" s="43">
        <v>12</v>
      </c>
      <c r="H124" s="43">
        <v>0</v>
      </c>
      <c r="I124" s="43">
        <v>8</v>
      </c>
      <c r="J124" s="43">
        <v>1</v>
      </c>
      <c r="K124" s="141">
        <f>SUM(E124,G124,I124)</f>
        <v>28</v>
      </c>
      <c r="L124" s="35">
        <f>((E124*F124)*1.5)+((G124*H124)*1)+((I124*J124)*1)</f>
        <v>8</v>
      </c>
      <c r="M124" s="105" t="s">
        <v>273</v>
      </c>
      <c r="O124" s="201">
        <v>1</v>
      </c>
      <c r="P124" s="134" t="s">
        <v>255</v>
      </c>
      <c r="Q124" s="134"/>
      <c r="R124" s="134"/>
      <c r="S124" s="134"/>
      <c r="T124" s="134" t="s">
        <v>255</v>
      </c>
      <c r="U124" s="202"/>
      <c r="V124" s="212"/>
      <c r="W124" s="167"/>
      <c r="X124" s="167"/>
      <c r="Y124" s="213"/>
      <c r="Z124" s="212"/>
      <c r="AA124" s="167"/>
      <c r="AB124" s="167"/>
      <c r="AC124" s="167"/>
      <c r="AD124" s="167"/>
      <c r="AE124" s="167"/>
      <c r="AF124" s="167"/>
      <c r="AG124" s="213"/>
      <c r="AH124" s="223">
        <v>1</v>
      </c>
      <c r="AI124" s="198"/>
      <c r="AJ124" s="224"/>
    </row>
    <row r="125" spans="1:36" ht="15" customHeight="1" x14ac:dyDescent="0.2">
      <c r="A125" s="279"/>
      <c r="B125" s="102" t="s">
        <v>238</v>
      </c>
      <c r="C125" s="79" t="s">
        <v>70</v>
      </c>
      <c r="D125" s="43">
        <v>3</v>
      </c>
      <c r="E125" s="44">
        <v>8</v>
      </c>
      <c r="F125" s="43">
        <v>0</v>
      </c>
      <c r="G125" s="43">
        <v>12</v>
      </c>
      <c r="H125" s="43">
        <v>0</v>
      </c>
      <c r="I125" s="43">
        <v>8</v>
      </c>
      <c r="J125" s="43">
        <v>1</v>
      </c>
      <c r="K125" s="141">
        <f>SUM(E125,G125,I125)</f>
        <v>28</v>
      </c>
      <c r="L125" s="35">
        <f>((E125*F125)*1.5)+((G125*H125)*1)+((I125*J125)*1)</f>
        <v>8</v>
      </c>
      <c r="M125" s="105" t="s">
        <v>273</v>
      </c>
      <c r="O125" s="201">
        <v>1</v>
      </c>
      <c r="P125" s="134" t="s">
        <v>255</v>
      </c>
      <c r="Q125" s="134"/>
      <c r="R125" s="134"/>
      <c r="S125" s="134"/>
      <c r="T125" s="134" t="s">
        <v>255</v>
      </c>
      <c r="U125" s="202"/>
      <c r="V125" s="212"/>
      <c r="W125" s="167"/>
      <c r="X125" s="167"/>
      <c r="Y125" s="213"/>
      <c r="Z125" s="212"/>
      <c r="AA125" s="167"/>
      <c r="AB125" s="167"/>
      <c r="AC125" s="167"/>
      <c r="AD125" s="167"/>
      <c r="AE125" s="167"/>
      <c r="AF125" s="167"/>
      <c r="AG125" s="213"/>
      <c r="AH125" s="223">
        <v>1</v>
      </c>
      <c r="AI125" s="198"/>
      <c r="AJ125" s="224"/>
    </row>
    <row r="126" spans="1:36" ht="15" customHeight="1" thickBot="1" x14ac:dyDescent="0.25">
      <c r="A126" s="279"/>
      <c r="B126" s="102" t="s">
        <v>239</v>
      </c>
      <c r="C126" s="79" t="s">
        <v>71</v>
      </c>
      <c r="D126" s="43">
        <v>3</v>
      </c>
      <c r="E126" s="44">
        <v>8</v>
      </c>
      <c r="F126" s="43">
        <v>0</v>
      </c>
      <c r="G126" s="43">
        <v>20</v>
      </c>
      <c r="H126" s="43">
        <v>0</v>
      </c>
      <c r="I126" s="43">
        <v>0</v>
      </c>
      <c r="J126" s="43">
        <v>1</v>
      </c>
      <c r="K126" s="141">
        <f>SUM(E126,G126,I126)</f>
        <v>28</v>
      </c>
      <c r="L126" s="35">
        <f>((E126*F126)*1.5)+((G126*H126)*1)+((I126*J126)*1)</f>
        <v>0</v>
      </c>
      <c r="M126" s="105" t="s">
        <v>273</v>
      </c>
      <c r="O126" s="207">
        <v>1</v>
      </c>
      <c r="P126" s="208" t="s">
        <v>255</v>
      </c>
      <c r="Q126" s="208" t="s">
        <v>255</v>
      </c>
      <c r="R126" s="208"/>
      <c r="S126" s="208"/>
      <c r="T126" s="208"/>
      <c r="U126" s="209"/>
      <c r="V126" s="214"/>
      <c r="W126" s="215"/>
      <c r="X126" s="215"/>
      <c r="Y126" s="216"/>
      <c r="Z126" s="214"/>
      <c r="AA126" s="215"/>
      <c r="AB126" s="215"/>
      <c r="AC126" s="215"/>
      <c r="AD126" s="215"/>
      <c r="AE126" s="215"/>
      <c r="AF126" s="215"/>
      <c r="AG126" s="216"/>
      <c r="AH126" s="225">
        <v>1</v>
      </c>
      <c r="AI126" s="226"/>
      <c r="AJ126" s="227"/>
    </row>
    <row r="127" spans="1:36" ht="12.75" x14ac:dyDescent="0.2">
      <c r="B127" s="63"/>
      <c r="C127" s="45" t="s">
        <v>25</v>
      </c>
      <c r="D127" s="40">
        <f>SUM(D112:D126)</f>
        <v>30</v>
      </c>
      <c r="E127" s="40">
        <f>SUM(E112:E126)</f>
        <v>94</v>
      </c>
      <c r="F127" s="70">
        <v>1</v>
      </c>
      <c r="G127" s="40">
        <f>SUM(G112:G126)</f>
        <v>188</v>
      </c>
      <c r="H127" s="70">
        <v>1</v>
      </c>
      <c r="I127" s="40">
        <f>SUM(I112:I126)</f>
        <v>16</v>
      </c>
      <c r="J127" s="70">
        <v>1</v>
      </c>
      <c r="K127" s="40">
        <f>SUM(K112:K126)</f>
        <v>298</v>
      </c>
      <c r="L127" s="40">
        <f>SUM(L112:L126)</f>
        <v>84</v>
      </c>
      <c r="M127" s="71"/>
    </row>
    <row r="128" spans="1:36" ht="13.5" thickBot="1" x14ac:dyDescent="0.25">
      <c r="B128" s="63"/>
      <c r="C128" s="76"/>
      <c r="D128" s="130"/>
      <c r="E128" s="130"/>
      <c r="F128" s="77"/>
      <c r="G128" s="130"/>
      <c r="H128" s="77"/>
      <c r="I128" s="130"/>
      <c r="J128" s="77"/>
      <c r="K128" s="80"/>
      <c r="L128" s="42"/>
      <c r="M128" s="131"/>
    </row>
    <row r="129" spans="1:36" ht="21" customHeight="1" thickBot="1" x14ac:dyDescent="0.25">
      <c r="B129" s="63"/>
      <c r="C129" s="76"/>
      <c r="D129" s="130"/>
      <c r="E129" s="130"/>
      <c r="F129" s="77"/>
      <c r="G129" s="130"/>
      <c r="H129" s="77"/>
      <c r="I129" s="130"/>
      <c r="J129" s="77"/>
      <c r="K129" s="80"/>
      <c r="L129" s="80"/>
      <c r="M129" s="131"/>
      <c r="O129" s="336" t="s">
        <v>35</v>
      </c>
      <c r="P129" s="337"/>
      <c r="Q129" s="337"/>
      <c r="R129" s="337"/>
      <c r="S129" s="337"/>
      <c r="T129" s="337"/>
      <c r="U129" s="338"/>
      <c r="V129" s="361" t="s">
        <v>35</v>
      </c>
      <c r="W129" s="362"/>
      <c r="X129" s="362"/>
      <c r="Y129" s="363"/>
      <c r="Z129" s="361" t="s">
        <v>36</v>
      </c>
      <c r="AA129" s="362"/>
      <c r="AB129" s="362"/>
      <c r="AC129" s="362"/>
      <c r="AD129" s="362"/>
      <c r="AE129" s="362"/>
      <c r="AF129" s="362"/>
      <c r="AG129" s="363"/>
      <c r="AH129" s="332" t="s">
        <v>49</v>
      </c>
      <c r="AI129" s="333"/>
      <c r="AJ129" s="334"/>
    </row>
    <row r="130" spans="1:36" s="83" customFormat="1" ht="15" customHeight="1" x14ac:dyDescent="0.2">
      <c r="A130" s="273"/>
      <c r="B130" s="62"/>
      <c r="C130" s="112"/>
      <c r="D130" s="92"/>
      <c r="E130" s="92"/>
      <c r="F130" s="92"/>
      <c r="G130" s="92"/>
      <c r="H130" s="92"/>
      <c r="I130" s="92"/>
      <c r="J130" s="92"/>
      <c r="K130" s="95"/>
      <c r="L130" s="95"/>
      <c r="M130" s="96"/>
      <c r="O130" s="118" t="s">
        <v>37</v>
      </c>
      <c r="P130" s="195" t="s">
        <v>38</v>
      </c>
      <c r="Q130" s="290" t="s">
        <v>252</v>
      </c>
      <c r="R130" s="195" t="s">
        <v>39</v>
      </c>
      <c r="S130" s="195" t="s">
        <v>40</v>
      </c>
      <c r="T130" s="195" t="s">
        <v>41</v>
      </c>
      <c r="U130" s="196" t="s">
        <v>42</v>
      </c>
      <c r="V130" s="364" t="s">
        <v>37</v>
      </c>
      <c r="W130" s="365" t="s">
        <v>38</v>
      </c>
      <c r="X130" s="365" t="s">
        <v>39</v>
      </c>
      <c r="Y130" s="367" t="s">
        <v>41</v>
      </c>
      <c r="Z130" s="357" t="s">
        <v>37</v>
      </c>
      <c r="AA130" s="358"/>
      <c r="AB130" s="359" t="s">
        <v>38</v>
      </c>
      <c r="AC130" s="358"/>
      <c r="AD130" s="359" t="s">
        <v>43</v>
      </c>
      <c r="AE130" s="358"/>
      <c r="AF130" s="359" t="s">
        <v>41</v>
      </c>
      <c r="AG130" s="360"/>
      <c r="AH130" s="154" t="s">
        <v>46</v>
      </c>
      <c r="AI130" s="151" t="s">
        <v>47</v>
      </c>
      <c r="AJ130" s="155" t="s">
        <v>10</v>
      </c>
    </row>
    <row r="131" spans="1:36" ht="38.25" x14ac:dyDescent="0.2">
      <c r="A131" s="278" t="s">
        <v>250</v>
      </c>
      <c r="B131" s="60" t="s">
        <v>240</v>
      </c>
      <c r="C131" s="53" t="s">
        <v>19</v>
      </c>
      <c r="D131" s="93" t="s">
        <v>5</v>
      </c>
      <c r="E131" s="81" t="s">
        <v>7</v>
      </c>
      <c r="F131" s="81" t="s">
        <v>8</v>
      </c>
      <c r="G131" s="97" t="s">
        <v>9</v>
      </c>
      <c r="H131" s="98" t="s">
        <v>8</v>
      </c>
      <c r="I131" s="97" t="s">
        <v>10</v>
      </c>
      <c r="J131" s="98" t="s">
        <v>11</v>
      </c>
      <c r="K131" s="99" t="s">
        <v>12</v>
      </c>
      <c r="L131" s="97" t="s">
        <v>13</v>
      </c>
      <c r="M131" s="100" t="s">
        <v>14</v>
      </c>
      <c r="O131" s="121" t="s">
        <v>44</v>
      </c>
      <c r="P131" s="122" t="s">
        <v>44</v>
      </c>
      <c r="Q131" s="122" t="s">
        <v>44</v>
      </c>
      <c r="R131" s="122" t="s">
        <v>44</v>
      </c>
      <c r="S131" s="122" t="s">
        <v>44</v>
      </c>
      <c r="T131" s="122" t="s">
        <v>44</v>
      </c>
      <c r="U131" s="123" t="s">
        <v>44</v>
      </c>
      <c r="V131" s="124" t="s">
        <v>44</v>
      </c>
      <c r="W131" s="125" t="s">
        <v>44</v>
      </c>
      <c r="X131" s="125" t="s">
        <v>44</v>
      </c>
      <c r="Y131" s="126" t="s">
        <v>44</v>
      </c>
      <c r="Z131" s="124" t="s">
        <v>44</v>
      </c>
      <c r="AA131" s="125" t="s">
        <v>45</v>
      </c>
      <c r="AB131" s="125" t="s">
        <v>44</v>
      </c>
      <c r="AC131" s="125" t="s">
        <v>45</v>
      </c>
      <c r="AD131" s="125" t="s">
        <v>44</v>
      </c>
      <c r="AE131" s="125" t="s">
        <v>45</v>
      </c>
      <c r="AF131" s="125" t="s">
        <v>44</v>
      </c>
      <c r="AG131" s="126" t="s">
        <v>45</v>
      </c>
      <c r="AH131" s="152" t="s">
        <v>44</v>
      </c>
      <c r="AI131" s="153" t="s">
        <v>44</v>
      </c>
      <c r="AJ131" s="156" t="s">
        <v>44</v>
      </c>
    </row>
    <row r="132" spans="1:36" ht="15" customHeight="1" x14ac:dyDescent="0.2">
      <c r="A132" s="279"/>
      <c r="B132" s="101" t="s">
        <v>262</v>
      </c>
      <c r="C132" s="16" t="s">
        <v>268</v>
      </c>
      <c r="D132" s="17"/>
      <c r="E132" s="18"/>
      <c r="F132" s="18"/>
      <c r="G132" s="18"/>
      <c r="H132" s="18"/>
      <c r="I132" s="18"/>
      <c r="J132" s="18"/>
      <c r="K132" s="19" t="s">
        <v>17</v>
      </c>
      <c r="L132" s="19" t="s">
        <v>17</v>
      </c>
      <c r="M132" s="20"/>
      <c r="O132" s="199"/>
      <c r="P132" s="140"/>
      <c r="Q132" s="140"/>
      <c r="R132" s="140"/>
      <c r="S132" s="140"/>
      <c r="T132" s="140"/>
      <c r="U132" s="200"/>
      <c r="V132" s="199"/>
      <c r="W132" s="140"/>
      <c r="X132" s="140"/>
      <c r="Y132" s="200"/>
      <c r="Z132" s="199"/>
      <c r="AA132" s="140"/>
      <c r="AB132" s="140"/>
      <c r="AC132" s="140"/>
      <c r="AD132" s="140"/>
      <c r="AE132" s="140"/>
      <c r="AF132" s="140"/>
      <c r="AG132" s="200"/>
      <c r="AH132" s="217"/>
      <c r="AI132" s="128"/>
      <c r="AJ132" s="218"/>
    </row>
    <row r="133" spans="1:36" ht="15" customHeight="1" x14ac:dyDescent="0.2">
      <c r="A133" s="279"/>
      <c r="B133" s="102" t="s">
        <v>264</v>
      </c>
      <c r="C133" s="51" t="s">
        <v>62</v>
      </c>
      <c r="D133" s="21">
        <v>3</v>
      </c>
      <c r="E133" s="22">
        <v>8</v>
      </c>
      <c r="F133" s="21">
        <v>0</v>
      </c>
      <c r="G133" s="21">
        <v>20</v>
      </c>
      <c r="H133" s="21">
        <v>0</v>
      </c>
      <c r="I133" s="21">
        <v>0</v>
      </c>
      <c r="J133" s="21">
        <v>1</v>
      </c>
      <c r="K133" s="19">
        <f>SUM(E133,G133,I133)</f>
        <v>28</v>
      </c>
      <c r="L133" s="35">
        <f>((E133*F133)*1.5)+((G133*H133)*1)+((I133*J133)*1)</f>
        <v>0</v>
      </c>
      <c r="M133" s="105" t="s">
        <v>273</v>
      </c>
      <c r="O133" s="201">
        <v>1</v>
      </c>
      <c r="P133" s="134" t="s">
        <v>255</v>
      </c>
      <c r="Q133" s="134" t="s">
        <v>255</v>
      </c>
      <c r="R133" s="134"/>
      <c r="S133" s="134"/>
      <c r="T133" s="134"/>
      <c r="U133" s="202"/>
      <c r="V133" s="210"/>
      <c r="W133" s="129"/>
      <c r="X133" s="129"/>
      <c r="Y133" s="211"/>
      <c r="Z133" s="210"/>
      <c r="AA133" s="129"/>
      <c r="AB133" s="129"/>
      <c r="AC133" s="129"/>
      <c r="AD133" s="129"/>
      <c r="AE133" s="129"/>
      <c r="AF133" s="129"/>
      <c r="AG133" s="211"/>
      <c r="AH133" s="219">
        <v>1</v>
      </c>
      <c r="AI133" s="132"/>
      <c r="AJ133" s="220"/>
    </row>
    <row r="134" spans="1:36" ht="12.75" x14ac:dyDescent="0.2">
      <c r="A134" s="279"/>
      <c r="B134" s="297" t="s">
        <v>263</v>
      </c>
      <c r="C134" s="16" t="s">
        <v>267</v>
      </c>
      <c r="D134" s="47"/>
      <c r="E134" s="47"/>
      <c r="F134" s="47"/>
      <c r="G134" s="55"/>
      <c r="H134" s="48"/>
      <c r="I134" s="47"/>
      <c r="J134" s="48"/>
      <c r="K134" s="48" t="s">
        <v>17</v>
      </c>
      <c r="L134" s="48" t="s">
        <v>17</v>
      </c>
      <c r="M134" s="49"/>
      <c r="O134" s="199"/>
      <c r="P134" s="140"/>
      <c r="Q134" s="140"/>
      <c r="R134" s="140"/>
      <c r="S134" s="140"/>
      <c r="T134" s="140"/>
      <c r="U134" s="200"/>
      <c r="V134" s="199"/>
      <c r="W134" s="140"/>
      <c r="X134" s="140"/>
      <c r="Y134" s="200"/>
      <c r="Z134" s="199"/>
      <c r="AA134" s="140"/>
      <c r="AB134" s="140"/>
      <c r="AC134" s="140"/>
      <c r="AD134" s="140"/>
      <c r="AE134" s="140"/>
      <c r="AF134" s="140"/>
      <c r="AG134" s="200"/>
      <c r="AH134" s="217"/>
      <c r="AI134" s="128"/>
      <c r="AJ134" s="218"/>
    </row>
    <row r="135" spans="1:36" ht="15" customHeight="1" x14ac:dyDescent="0.2">
      <c r="A135" s="279"/>
      <c r="B135" s="102" t="s">
        <v>265</v>
      </c>
      <c r="C135" s="51" t="s">
        <v>63</v>
      </c>
      <c r="D135" s="21">
        <v>2</v>
      </c>
      <c r="E135" s="22">
        <v>18</v>
      </c>
      <c r="F135" s="21">
        <v>0</v>
      </c>
      <c r="G135" s="21">
        <v>0</v>
      </c>
      <c r="H135" s="21">
        <v>1</v>
      </c>
      <c r="I135" s="21">
        <v>0</v>
      </c>
      <c r="J135" s="21">
        <v>1</v>
      </c>
      <c r="K135" s="19">
        <f>SUM(E135,G135,I135)</f>
        <v>18</v>
      </c>
      <c r="L135" s="35">
        <f>((E135*F135)*1.5)+((G135*H135)*1)+((I135*J135)*1)</f>
        <v>0</v>
      </c>
      <c r="M135" s="105" t="s">
        <v>72</v>
      </c>
      <c r="O135" s="201">
        <v>1</v>
      </c>
      <c r="P135" s="134"/>
      <c r="Q135" s="134"/>
      <c r="R135" s="134" t="s">
        <v>255</v>
      </c>
      <c r="S135" s="134"/>
      <c r="T135" s="134"/>
      <c r="U135" s="202"/>
      <c r="V135" s="210"/>
      <c r="W135" s="129"/>
      <c r="X135" s="129"/>
      <c r="Y135" s="211"/>
      <c r="Z135" s="210"/>
      <c r="AA135" s="129"/>
      <c r="AB135" s="129"/>
      <c r="AC135" s="129"/>
      <c r="AD135" s="129"/>
      <c r="AE135" s="129"/>
      <c r="AF135" s="129"/>
      <c r="AG135" s="211"/>
      <c r="AH135" s="219">
        <v>1</v>
      </c>
      <c r="AI135" s="132"/>
      <c r="AJ135" s="220"/>
    </row>
    <row r="136" spans="1:36" s="36" customFormat="1" ht="15" customHeight="1" x14ac:dyDescent="0.2">
      <c r="A136" s="285"/>
      <c r="B136" s="102" t="s">
        <v>269</v>
      </c>
      <c r="C136" s="51" t="s">
        <v>274</v>
      </c>
      <c r="D136" s="21">
        <v>3</v>
      </c>
      <c r="E136" s="22">
        <v>8</v>
      </c>
      <c r="F136" s="21">
        <v>0</v>
      </c>
      <c r="G136" s="21">
        <v>20</v>
      </c>
      <c r="H136" s="21">
        <v>0</v>
      </c>
      <c r="I136" s="21">
        <v>0</v>
      </c>
      <c r="J136" s="21">
        <v>1</v>
      </c>
      <c r="K136" s="35">
        <f>SUM(E136,G136,I136)</f>
        <v>28</v>
      </c>
      <c r="L136" s="35">
        <f>((E136*F136)*1.5)+((G136*H136)*1)+((I136*J136)*1)</f>
        <v>0</v>
      </c>
      <c r="M136" s="105" t="s">
        <v>273</v>
      </c>
      <c r="O136" s="201">
        <v>3</v>
      </c>
      <c r="P136" s="134" t="s">
        <v>254</v>
      </c>
      <c r="Q136" s="134" t="s">
        <v>254</v>
      </c>
      <c r="R136" s="134"/>
      <c r="S136" s="134"/>
      <c r="T136" s="134"/>
      <c r="U136" s="202"/>
      <c r="V136" s="210"/>
      <c r="W136" s="129"/>
      <c r="X136" s="129"/>
      <c r="Y136" s="211"/>
      <c r="Z136" s="210"/>
      <c r="AA136" s="129"/>
      <c r="AB136" s="129"/>
      <c r="AC136" s="129"/>
      <c r="AD136" s="129"/>
      <c r="AE136" s="129"/>
      <c r="AF136" s="129"/>
      <c r="AG136" s="211"/>
      <c r="AH136" s="219">
        <v>3</v>
      </c>
      <c r="AI136" s="132"/>
      <c r="AJ136" s="220"/>
    </row>
    <row r="137" spans="1:36" s="36" customFormat="1" ht="15" customHeight="1" x14ac:dyDescent="0.2">
      <c r="A137" s="285"/>
      <c r="B137" s="102" t="s">
        <v>275</v>
      </c>
      <c r="C137" s="51" t="s">
        <v>276</v>
      </c>
      <c r="D137" s="302">
        <v>3</v>
      </c>
      <c r="E137" s="303">
        <v>8</v>
      </c>
      <c r="F137" s="304">
        <v>0</v>
      </c>
      <c r="G137" s="304">
        <v>20</v>
      </c>
      <c r="H137" s="304">
        <v>0</v>
      </c>
      <c r="I137" s="304">
        <v>0</v>
      </c>
      <c r="J137" s="304">
        <v>1</v>
      </c>
      <c r="K137" s="305">
        <f t="shared" ref="K137" si="0">SUM(E137,G137,I137)</f>
        <v>28</v>
      </c>
      <c r="L137" s="305">
        <f t="shared" ref="L137" si="1">((E137*F137)*1.5)+((G137*H137)*1)+((I137*J137)*1)</f>
        <v>0</v>
      </c>
      <c r="M137" s="105" t="s">
        <v>273</v>
      </c>
      <c r="O137" s="261"/>
      <c r="P137" s="83"/>
      <c r="Q137" s="83"/>
      <c r="R137" s="83"/>
      <c r="S137" s="83"/>
      <c r="T137" s="83"/>
      <c r="U137" s="262"/>
      <c r="V137" s="210"/>
      <c r="W137" s="129"/>
      <c r="X137" s="129"/>
      <c r="Y137" s="211"/>
      <c r="Z137" s="210"/>
      <c r="AA137" s="129"/>
      <c r="AB137" s="129"/>
      <c r="AC137" s="129"/>
      <c r="AD137" s="129"/>
      <c r="AE137" s="129"/>
      <c r="AF137" s="129"/>
      <c r="AG137" s="211"/>
      <c r="AH137" s="299"/>
      <c r="AI137" s="300"/>
      <c r="AJ137" s="301"/>
    </row>
    <row r="138" spans="1:36" ht="12.75" x14ac:dyDescent="0.2">
      <c r="A138" s="279"/>
      <c r="B138" s="62"/>
      <c r="C138" s="115" t="s">
        <v>271</v>
      </c>
      <c r="D138" s="92"/>
      <c r="E138" s="92"/>
      <c r="F138" s="92"/>
      <c r="G138" s="92"/>
      <c r="H138" s="92"/>
      <c r="I138" s="92"/>
      <c r="J138" s="92"/>
      <c r="K138" s="293" t="s">
        <v>17</v>
      </c>
      <c r="L138" s="293" t="s">
        <v>17</v>
      </c>
      <c r="M138" s="294" t="s">
        <v>17</v>
      </c>
      <c r="O138" s="261"/>
      <c r="P138" s="83"/>
      <c r="Q138" s="83"/>
      <c r="R138" s="83"/>
      <c r="S138" s="83"/>
      <c r="T138" s="83"/>
      <c r="U138" s="262"/>
      <c r="V138" s="212"/>
      <c r="W138" s="167"/>
      <c r="X138" s="167"/>
      <c r="Y138" s="213"/>
      <c r="Z138" s="212"/>
      <c r="AA138" s="167"/>
      <c r="AB138" s="167"/>
      <c r="AC138" s="167"/>
      <c r="AD138" s="167"/>
      <c r="AE138" s="167"/>
      <c r="AF138" s="167"/>
      <c r="AG138" s="213"/>
      <c r="AH138" s="267"/>
      <c r="AI138" s="268"/>
      <c r="AJ138" s="269"/>
    </row>
    <row r="139" spans="1:36" ht="15" customHeight="1" x14ac:dyDescent="0.2">
      <c r="A139" s="279"/>
      <c r="B139" s="286" t="s">
        <v>266</v>
      </c>
      <c r="C139" s="50" t="s">
        <v>31</v>
      </c>
      <c r="D139" s="21">
        <v>3</v>
      </c>
      <c r="E139" s="21">
        <v>8</v>
      </c>
      <c r="F139" s="21">
        <v>0</v>
      </c>
      <c r="G139" s="21">
        <v>12</v>
      </c>
      <c r="H139" s="21">
        <v>0</v>
      </c>
      <c r="I139" s="21">
        <v>8</v>
      </c>
      <c r="J139" s="21">
        <v>1</v>
      </c>
      <c r="K139" s="35">
        <f>SUM(E139,G139,I139)</f>
        <v>28</v>
      </c>
      <c r="L139" s="35">
        <f>((E139*F139)*1.5)+((G139*H139)*1)+((I139*J139)*1)</f>
        <v>8</v>
      </c>
      <c r="M139" s="105" t="s">
        <v>273</v>
      </c>
      <c r="O139" s="201">
        <v>1</v>
      </c>
      <c r="P139" s="134" t="s">
        <v>255</v>
      </c>
      <c r="Q139" s="134"/>
      <c r="R139" s="134"/>
      <c r="S139" s="134"/>
      <c r="T139" s="134" t="s">
        <v>255</v>
      </c>
      <c r="U139" s="202"/>
      <c r="V139" s="210"/>
      <c r="W139" s="129"/>
      <c r="X139" s="129"/>
      <c r="Y139" s="211"/>
      <c r="Z139" s="210"/>
      <c r="AA139" s="129"/>
      <c r="AB139" s="129"/>
      <c r="AC139" s="129"/>
      <c r="AD139" s="129"/>
      <c r="AE139" s="129"/>
      <c r="AF139" s="129"/>
      <c r="AG139" s="211"/>
      <c r="AH139" s="219">
        <v>1</v>
      </c>
      <c r="AI139" s="132"/>
      <c r="AJ139" s="220"/>
    </row>
    <row r="140" spans="1:36" ht="15" customHeight="1" x14ac:dyDescent="0.2">
      <c r="A140" s="279"/>
      <c r="B140" s="295" t="s">
        <v>270</v>
      </c>
      <c r="C140" s="50" t="s">
        <v>259</v>
      </c>
      <c r="D140" s="292">
        <v>3</v>
      </c>
      <c r="E140" s="292">
        <v>8</v>
      </c>
      <c r="F140" s="292">
        <v>0</v>
      </c>
      <c r="G140" s="292">
        <v>12</v>
      </c>
      <c r="H140" s="292">
        <v>0</v>
      </c>
      <c r="I140" s="292">
        <v>8</v>
      </c>
      <c r="J140" s="292">
        <v>1</v>
      </c>
      <c r="K140" s="293">
        <f>SUM(E140,G140,I140)</f>
        <v>28</v>
      </c>
      <c r="L140" s="293">
        <f>((E140*F140)*1.5)+((G140*H140)*1)+((I140*J140)*1)</f>
        <v>8</v>
      </c>
      <c r="M140" s="105" t="s">
        <v>273</v>
      </c>
      <c r="O140" s="201">
        <v>1.5</v>
      </c>
      <c r="P140" s="134" t="s">
        <v>253</v>
      </c>
      <c r="Q140" s="134"/>
      <c r="R140" s="134"/>
      <c r="S140" s="134"/>
      <c r="T140" s="134"/>
      <c r="U140" s="202"/>
      <c r="V140" s="210"/>
      <c r="W140" s="129"/>
      <c r="X140" s="129"/>
      <c r="Y140" s="211"/>
      <c r="Z140" s="210"/>
      <c r="AA140" s="129"/>
      <c r="AB140" s="129"/>
      <c r="AC140" s="129"/>
      <c r="AD140" s="129"/>
      <c r="AE140" s="129"/>
      <c r="AF140" s="129"/>
      <c r="AG140" s="211"/>
      <c r="AH140" s="219">
        <v>1.5</v>
      </c>
      <c r="AI140" s="132"/>
      <c r="AJ140" s="220"/>
    </row>
    <row r="141" spans="1:36" ht="29.25" customHeight="1" x14ac:dyDescent="0.2">
      <c r="A141" s="279"/>
      <c r="B141" s="287" t="s">
        <v>241</v>
      </c>
      <c r="C141" s="46" t="s">
        <v>51</v>
      </c>
      <c r="D141" s="17"/>
      <c r="E141" s="17" t="s">
        <v>17</v>
      </c>
      <c r="F141" s="18"/>
      <c r="G141" s="17"/>
      <c r="H141" s="18"/>
      <c r="I141" s="17" t="s">
        <v>17</v>
      </c>
      <c r="J141" s="18"/>
      <c r="K141" s="18"/>
      <c r="L141" s="18"/>
      <c r="M141" s="20"/>
      <c r="O141" s="199"/>
      <c r="P141" s="140"/>
      <c r="Q141" s="140"/>
      <c r="R141" s="140"/>
      <c r="S141" s="140"/>
      <c r="T141" s="140"/>
      <c r="U141" s="200"/>
      <c r="V141" s="199"/>
      <c r="W141" s="140"/>
      <c r="X141" s="140"/>
      <c r="Y141" s="200"/>
      <c r="Z141" s="199"/>
      <c r="AA141" s="140"/>
      <c r="AB141" s="140"/>
      <c r="AC141" s="140"/>
      <c r="AD141" s="140"/>
      <c r="AE141" s="140"/>
      <c r="AF141" s="140"/>
      <c r="AG141" s="200"/>
      <c r="AH141" s="217"/>
      <c r="AI141" s="128"/>
      <c r="AJ141" s="218"/>
    </row>
    <row r="142" spans="1:36" s="68" customFormat="1" ht="15" customHeight="1" x14ac:dyDescent="0.2">
      <c r="A142" s="289"/>
      <c r="B142" s="288" t="s">
        <v>283</v>
      </c>
      <c r="C142" s="114" t="s">
        <v>66</v>
      </c>
      <c r="D142" s="69">
        <v>2</v>
      </c>
      <c r="E142" s="310">
        <v>6</v>
      </c>
      <c r="F142" s="310">
        <v>1</v>
      </c>
      <c r="G142" s="310">
        <v>36</v>
      </c>
      <c r="H142" s="310">
        <v>1</v>
      </c>
      <c r="I142" s="21">
        <v>0</v>
      </c>
      <c r="J142" s="66">
        <v>1</v>
      </c>
      <c r="K142" s="35">
        <f>SUM(E142,G142,I142)</f>
        <v>42</v>
      </c>
      <c r="L142" s="35">
        <f t="shared" ref="L142" si="2">((E142*F142)*1.5)+((G142*H142)*1)+((I142*J142)*1)</f>
        <v>45</v>
      </c>
      <c r="M142" s="308" t="s">
        <v>288</v>
      </c>
      <c r="O142" s="201">
        <v>0.5</v>
      </c>
      <c r="P142" s="134">
        <v>0.5</v>
      </c>
      <c r="Q142" s="134"/>
      <c r="R142" s="134">
        <v>0.5</v>
      </c>
      <c r="S142" s="134">
        <v>0.5</v>
      </c>
      <c r="T142" s="134"/>
      <c r="U142" s="202"/>
      <c r="V142" s="210"/>
      <c r="W142" s="129"/>
      <c r="X142" s="129"/>
      <c r="Y142" s="211"/>
      <c r="Z142" s="210"/>
      <c r="AA142" s="129"/>
      <c r="AB142" s="129"/>
      <c r="AC142" s="129"/>
      <c r="AD142" s="129"/>
      <c r="AE142" s="129"/>
      <c r="AF142" s="129"/>
      <c r="AG142" s="211"/>
      <c r="AH142" s="219">
        <v>2</v>
      </c>
      <c r="AI142" s="132"/>
      <c r="AJ142" s="220"/>
    </row>
    <row r="143" spans="1:36" ht="15" customHeight="1" x14ac:dyDescent="0.2">
      <c r="A143" s="279"/>
      <c r="B143" s="287" t="s">
        <v>242</v>
      </c>
      <c r="C143" s="107" t="s">
        <v>52</v>
      </c>
      <c r="D143" s="17"/>
      <c r="E143" s="56"/>
      <c r="F143" s="56"/>
      <c r="G143" s="56"/>
      <c r="H143" s="57"/>
      <c r="I143" s="56"/>
      <c r="J143" s="56"/>
      <c r="K143" s="57"/>
      <c r="L143" s="57"/>
      <c r="M143" s="58"/>
      <c r="O143" s="199"/>
      <c r="P143" s="140"/>
      <c r="Q143" s="140"/>
      <c r="R143" s="140"/>
      <c r="S143" s="140"/>
      <c r="T143" s="140"/>
      <c r="U143" s="200"/>
      <c r="V143" s="199"/>
      <c r="W143" s="140"/>
      <c r="X143" s="140"/>
      <c r="Y143" s="200"/>
      <c r="Z143" s="199"/>
      <c r="AA143" s="140"/>
      <c r="AB143" s="140"/>
      <c r="AC143" s="140"/>
      <c r="AD143" s="140"/>
      <c r="AE143" s="140"/>
      <c r="AF143" s="140"/>
      <c r="AG143" s="200"/>
      <c r="AH143" s="217"/>
      <c r="AI143" s="128"/>
      <c r="AJ143" s="218"/>
    </row>
    <row r="144" spans="1:36" s="68" customFormat="1" ht="15" customHeight="1" x14ac:dyDescent="0.2">
      <c r="A144" s="289"/>
      <c r="B144" s="288" t="s">
        <v>243</v>
      </c>
      <c r="C144" s="197" t="s">
        <v>50</v>
      </c>
      <c r="D144" s="69">
        <v>2</v>
      </c>
      <c r="E144" s="69">
        <v>0</v>
      </c>
      <c r="F144" s="69">
        <v>0</v>
      </c>
      <c r="G144" s="69">
        <v>16</v>
      </c>
      <c r="H144" s="69">
        <v>1</v>
      </c>
      <c r="I144" s="69">
        <v>0</v>
      </c>
      <c r="J144" s="69">
        <v>1</v>
      </c>
      <c r="K144" s="67">
        <f>SUM(E144,G144,I144)</f>
        <v>16</v>
      </c>
      <c r="L144" s="67">
        <f>((E144*F144)*1.5)+((G144*H144)*1)+((I144*J144)*1)</f>
        <v>16</v>
      </c>
      <c r="M144" s="105" t="s">
        <v>273</v>
      </c>
      <c r="O144" s="259" t="s">
        <v>256</v>
      </c>
      <c r="P144" s="135"/>
      <c r="Q144" s="135"/>
      <c r="R144" s="135"/>
      <c r="S144" s="135"/>
      <c r="T144" s="135" t="s">
        <v>256</v>
      </c>
      <c r="U144" s="260"/>
      <c r="V144" s="263"/>
      <c r="W144" s="159"/>
      <c r="X144" s="159"/>
      <c r="Y144" s="264"/>
      <c r="Z144" s="263"/>
      <c r="AA144" s="159"/>
      <c r="AB144" s="159"/>
      <c r="AC144" s="159"/>
      <c r="AD144" s="159"/>
      <c r="AE144" s="159"/>
      <c r="AF144" s="159"/>
      <c r="AG144" s="264"/>
      <c r="AH144" s="265" t="s">
        <v>251</v>
      </c>
      <c r="AI144" s="160"/>
      <c r="AJ144" s="266"/>
    </row>
    <row r="145" spans="1:36" ht="15" customHeight="1" x14ac:dyDescent="0.2">
      <c r="A145" s="279"/>
      <c r="B145" s="287" t="s">
        <v>244</v>
      </c>
      <c r="C145" s="16" t="s">
        <v>58</v>
      </c>
      <c r="D145" s="17"/>
      <c r="E145" s="56"/>
      <c r="F145" s="56"/>
      <c r="G145" s="56"/>
      <c r="H145" s="57"/>
      <c r="I145" s="56"/>
      <c r="J145" s="56"/>
      <c r="K145" s="57"/>
      <c r="L145" s="57"/>
      <c r="M145" s="58"/>
      <c r="O145" s="199"/>
      <c r="P145" s="140"/>
      <c r="Q145" s="140"/>
      <c r="R145" s="140"/>
      <c r="S145" s="140"/>
      <c r="T145" s="140"/>
      <c r="U145" s="200"/>
      <c r="V145" s="199"/>
      <c r="W145" s="140"/>
      <c r="X145" s="140"/>
      <c r="Y145" s="200"/>
      <c r="Z145" s="199"/>
      <c r="AA145" s="140"/>
      <c r="AB145" s="140"/>
      <c r="AC145" s="140"/>
      <c r="AD145" s="140"/>
      <c r="AE145" s="140"/>
      <c r="AF145" s="140"/>
      <c r="AG145" s="200"/>
      <c r="AH145" s="217"/>
      <c r="AI145" s="128"/>
      <c r="AJ145" s="218"/>
    </row>
    <row r="146" spans="1:36" s="68" customFormat="1" ht="15" customHeight="1" x14ac:dyDescent="0.2">
      <c r="A146" s="289"/>
      <c r="B146" s="286" t="s">
        <v>245</v>
      </c>
      <c r="C146" s="84" t="s">
        <v>32</v>
      </c>
      <c r="D146" s="90">
        <v>7</v>
      </c>
      <c r="E146" s="90">
        <v>0</v>
      </c>
      <c r="F146" s="90">
        <v>0</v>
      </c>
      <c r="G146" s="90">
        <v>56</v>
      </c>
      <c r="H146" s="90">
        <v>1</v>
      </c>
      <c r="I146" s="90">
        <v>0</v>
      </c>
      <c r="J146" s="90">
        <v>1</v>
      </c>
      <c r="K146" s="35">
        <f>SUM(E146,G146,I146)</f>
        <v>56</v>
      </c>
      <c r="L146" s="35">
        <f>((E146*F146)*1.5)+((G146*H146)*1)+((I146*J146)*1)</f>
        <v>56</v>
      </c>
      <c r="M146" s="105" t="s">
        <v>273</v>
      </c>
      <c r="O146" s="201" t="s">
        <v>260</v>
      </c>
      <c r="P146" s="134"/>
      <c r="Q146" s="134"/>
      <c r="R146" s="134" t="s">
        <v>260</v>
      </c>
      <c r="S146" s="134"/>
      <c r="T146" s="134"/>
      <c r="U146" s="202"/>
      <c r="V146" s="210"/>
      <c r="W146" s="129"/>
      <c r="X146" s="129"/>
      <c r="Y146" s="211"/>
      <c r="Z146" s="210"/>
      <c r="AA146" s="129"/>
      <c r="AB146" s="129"/>
      <c r="AC146" s="129"/>
      <c r="AD146" s="129"/>
      <c r="AE146" s="129"/>
      <c r="AF146" s="129"/>
      <c r="AG146" s="211"/>
      <c r="AH146" s="219" t="s">
        <v>251</v>
      </c>
      <c r="AI146" s="132"/>
      <c r="AJ146" s="220"/>
    </row>
    <row r="147" spans="1:36" ht="12.75" x14ac:dyDescent="0.2">
      <c r="A147" s="279"/>
      <c r="B147" s="62"/>
      <c r="C147" s="115" t="s">
        <v>57</v>
      </c>
      <c r="D147" s="92"/>
      <c r="E147" s="92"/>
      <c r="F147" s="92"/>
      <c r="G147" s="92"/>
      <c r="H147" s="92"/>
      <c r="I147" s="92"/>
      <c r="J147" s="92"/>
      <c r="K147" s="95"/>
      <c r="L147" s="95"/>
      <c r="M147" s="96"/>
      <c r="O147" s="261"/>
      <c r="P147" s="83"/>
      <c r="Q147" s="83"/>
      <c r="R147" s="83"/>
      <c r="S147" s="83"/>
      <c r="T147" s="83"/>
      <c r="U147" s="262"/>
      <c r="V147" s="212"/>
      <c r="W147" s="167"/>
      <c r="X147" s="167"/>
      <c r="Y147" s="213"/>
      <c r="Z147" s="212"/>
      <c r="AA147" s="167"/>
      <c r="AB147" s="167"/>
      <c r="AC147" s="167"/>
      <c r="AD147" s="167"/>
      <c r="AE147" s="167"/>
      <c r="AF147" s="167"/>
      <c r="AG147" s="213"/>
      <c r="AH147" s="267"/>
      <c r="AI147" s="268"/>
      <c r="AJ147" s="269"/>
    </row>
    <row r="148" spans="1:36" ht="15" customHeight="1" x14ac:dyDescent="0.2">
      <c r="A148" s="279"/>
      <c r="B148" s="287" t="s">
        <v>246</v>
      </c>
      <c r="C148" s="16" t="s">
        <v>59</v>
      </c>
      <c r="D148" s="17"/>
      <c r="E148" s="56"/>
      <c r="F148" s="56"/>
      <c r="G148" s="56"/>
      <c r="H148" s="57"/>
      <c r="I148" s="56"/>
      <c r="J148" s="56"/>
      <c r="K148" s="57"/>
      <c r="L148" s="57"/>
      <c r="M148" s="58"/>
      <c r="O148" s="199"/>
      <c r="P148" s="140"/>
      <c r="Q148" s="140"/>
      <c r="R148" s="140"/>
      <c r="S148" s="140"/>
      <c r="T148" s="140"/>
      <c r="U148" s="200"/>
      <c r="V148" s="199"/>
      <c r="W148" s="140"/>
      <c r="X148" s="140"/>
      <c r="Y148" s="200"/>
      <c r="Z148" s="199"/>
      <c r="AA148" s="140"/>
      <c r="AB148" s="140"/>
      <c r="AC148" s="140"/>
      <c r="AD148" s="140"/>
      <c r="AE148" s="140"/>
      <c r="AF148" s="140"/>
      <c r="AG148" s="200"/>
      <c r="AH148" s="217"/>
      <c r="AI148" s="128"/>
      <c r="AJ148" s="218"/>
    </row>
    <row r="149" spans="1:36" s="36" customFormat="1" ht="15" customHeight="1" x14ac:dyDescent="0.2">
      <c r="A149" s="285"/>
      <c r="B149" s="102" t="s">
        <v>247</v>
      </c>
      <c r="C149" s="161" t="s">
        <v>53</v>
      </c>
      <c r="D149" s="54">
        <v>3</v>
      </c>
      <c r="E149" s="34">
        <v>8</v>
      </c>
      <c r="F149" s="34">
        <v>0</v>
      </c>
      <c r="G149" s="34">
        <v>12</v>
      </c>
      <c r="H149" s="34">
        <v>0</v>
      </c>
      <c r="I149" s="34">
        <v>8</v>
      </c>
      <c r="J149" s="34">
        <v>1</v>
      </c>
      <c r="K149" s="35">
        <f>SUM(E149,G149,I149)</f>
        <v>28</v>
      </c>
      <c r="L149" s="35">
        <f>((E149*F149)*1.5)+((G149*H149)*1)+((I149*J149)*1)</f>
        <v>8</v>
      </c>
      <c r="M149" s="105" t="s">
        <v>273</v>
      </c>
      <c r="O149" s="201">
        <v>1</v>
      </c>
      <c r="P149" s="134" t="s">
        <v>255</v>
      </c>
      <c r="Q149" s="134"/>
      <c r="R149" s="134"/>
      <c r="S149" s="134"/>
      <c r="T149" s="134" t="s">
        <v>255</v>
      </c>
      <c r="U149" s="202"/>
      <c r="V149" s="210"/>
      <c r="W149" s="129"/>
      <c r="X149" s="129"/>
      <c r="Y149" s="211"/>
      <c r="Z149" s="210"/>
      <c r="AA149" s="129"/>
      <c r="AB149" s="129"/>
      <c r="AC149" s="129"/>
      <c r="AD149" s="129"/>
      <c r="AE149" s="129"/>
      <c r="AF149" s="129"/>
      <c r="AG149" s="211"/>
      <c r="AH149" s="219">
        <v>1</v>
      </c>
      <c r="AI149" s="132"/>
      <c r="AJ149" s="220"/>
    </row>
    <row r="150" spans="1:36" ht="27" customHeight="1" x14ac:dyDescent="0.2">
      <c r="A150" s="279"/>
      <c r="B150" s="287" t="s">
        <v>248</v>
      </c>
      <c r="C150" s="107" t="s">
        <v>56</v>
      </c>
      <c r="D150" s="17"/>
      <c r="E150" s="18"/>
      <c r="F150" s="18"/>
      <c r="G150" s="18"/>
      <c r="H150" s="18"/>
      <c r="I150" s="18"/>
      <c r="J150" s="18"/>
      <c r="K150" s="18"/>
      <c r="L150" s="18"/>
      <c r="M150" s="20"/>
      <c r="O150" s="199"/>
      <c r="P150" s="140"/>
      <c r="Q150" s="140"/>
      <c r="R150" s="140"/>
      <c r="S150" s="140"/>
      <c r="T150" s="140"/>
      <c r="U150" s="200"/>
      <c r="V150" s="199"/>
      <c r="W150" s="140"/>
      <c r="X150" s="140"/>
      <c r="Y150" s="200"/>
      <c r="Z150" s="199"/>
      <c r="AA150" s="140"/>
      <c r="AB150" s="140"/>
      <c r="AC150" s="140"/>
      <c r="AD150" s="140"/>
      <c r="AE150" s="140"/>
      <c r="AF150" s="140"/>
      <c r="AG150" s="200"/>
      <c r="AH150" s="217"/>
      <c r="AI150" s="128"/>
      <c r="AJ150" s="218"/>
    </row>
    <row r="151" spans="1:36" s="36" customFormat="1" ht="15" customHeight="1" thickBot="1" x14ac:dyDescent="0.25">
      <c r="A151" s="285"/>
      <c r="B151" s="102" t="s">
        <v>249</v>
      </c>
      <c r="C151" s="50" t="s">
        <v>54</v>
      </c>
      <c r="D151" s="54">
        <v>3</v>
      </c>
      <c r="E151" s="34">
        <v>8</v>
      </c>
      <c r="F151" s="34">
        <v>0</v>
      </c>
      <c r="G151" s="34">
        <v>12</v>
      </c>
      <c r="H151" s="34">
        <v>0</v>
      </c>
      <c r="I151" s="34">
        <v>8</v>
      </c>
      <c r="J151" s="34">
        <v>1</v>
      </c>
      <c r="K151" s="35">
        <f>SUM(E151,G151,I151)</f>
        <v>28</v>
      </c>
      <c r="L151" s="35">
        <f>((E151*F151)*1.5)+((G151*H151)*1)+((I151*J151)*1)</f>
        <v>8</v>
      </c>
      <c r="M151" s="105" t="s">
        <v>273</v>
      </c>
      <c r="O151" s="207">
        <v>1</v>
      </c>
      <c r="P151" s="208" t="s">
        <v>255</v>
      </c>
      <c r="Q151" s="208"/>
      <c r="R151" s="208"/>
      <c r="S151" s="208"/>
      <c r="T151" s="208" t="s">
        <v>255</v>
      </c>
      <c r="U151" s="209"/>
      <c r="V151" s="254"/>
      <c r="W151" s="247"/>
      <c r="X151" s="247"/>
      <c r="Y151" s="255"/>
      <c r="Z151" s="254"/>
      <c r="AA151" s="247"/>
      <c r="AB151" s="247"/>
      <c r="AC151" s="247"/>
      <c r="AD151" s="247"/>
      <c r="AE151" s="247"/>
      <c r="AF151" s="247"/>
      <c r="AG151" s="255"/>
      <c r="AH151" s="256">
        <v>1</v>
      </c>
      <c r="AI151" s="248"/>
      <c r="AJ151" s="257"/>
    </row>
    <row r="152" spans="1:36" ht="26.25" customHeight="1" x14ac:dyDescent="0.2">
      <c r="A152" s="279"/>
      <c r="B152" s="283" t="s">
        <v>280</v>
      </c>
      <c r="C152" s="16" t="s">
        <v>279</v>
      </c>
      <c r="D152" s="17"/>
      <c r="E152" s="18"/>
      <c r="F152" s="18"/>
      <c r="G152" s="18"/>
      <c r="H152" s="18"/>
      <c r="I152" s="18"/>
      <c r="J152" s="18"/>
      <c r="K152" s="18"/>
      <c r="L152" s="18"/>
      <c r="M152" s="20"/>
      <c r="O152" s="199"/>
      <c r="P152" s="140"/>
      <c r="Q152" s="140"/>
      <c r="R152" s="140"/>
      <c r="S152" s="140"/>
      <c r="T152" s="140"/>
      <c r="U152" s="200"/>
      <c r="V152" s="199"/>
      <c r="W152" s="140"/>
      <c r="X152" s="140"/>
      <c r="Y152" s="200"/>
      <c r="Z152" s="199"/>
      <c r="AA152" s="140"/>
      <c r="AB152" s="140"/>
      <c r="AC152" s="140"/>
      <c r="AD152" s="140"/>
      <c r="AE152" s="140"/>
      <c r="AF152" s="140"/>
      <c r="AG152" s="200"/>
      <c r="AH152" s="217"/>
      <c r="AI152" s="128"/>
      <c r="AJ152" s="218"/>
    </row>
    <row r="153" spans="1:36" ht="15" customHeight="1" x14ac:dyDescent="0.2">
      <c r="A153" s="279"/>
      <c r="B153" s="102" t="s">
        <v>281</v>
      </c>
      <c r="C153" s="51" t="s">
        <v>282</v>
      </c>
      <c r="D153" s="21">
        <v>2</v>
      </c>
      <c r="E153" s="22">
        <v>30</v>
      </c>
      <c r="F153" s="21">
        <v>0</v>
      </c>
      <c r="G153" s="21">
        <v>0</v>
      </c>
      <c r="H153" s="21">
        <v>0</v>
      </c>
      <c r="I153" s="21">
        <v>0</v>
      </c>
      <c r="J153" s="21">
        <v>1</v>
      </c>
      <c r="K153" s="19">
        <f>SUM(E153,G153,I153)</f>
        <v>30</v>
      </c>
      <c r="L153" s="35">
        <f>((E153*F153)*1.5)+((G153*H153)*1)+((I153*J153)*1)</f>
        <v>0</v>
      </c>
      <c r="M153" s="105" t="s">
        <v>72</v>
      </c>
      <c r="O153" s="201">
        <v>1.5</v>
      </c>
      <c r="P153" s="134"/>
      <c r="Q153" s="134"/>
      <c r="R153" s="134" t="s">
        <v>253</v>
      </c>
      <c r="S153" s="134"/>
      <c r="T153" s="134"/>
      <c r="U153" s="202"/>
      <c r="V153" s="210"/>
      <c r="W153" s="129"/>
      <c r="X153" s="129"/>
      <c r="Y153" s="211"/>
      <c r="Z153" s="210"/>
      <c r="AA153" s="129"/>
      <c r="AB153" s="129"/>
      <c r="AC153" s="129"/>
      <c r="AD153" s="129"/>
      <c r="AE153" s="129"/>
      <c r="AF153" s="129"/>
      <c r="AG153" s="211"/>
      <c r="AH153" s="219">
        <v>1.5</v>
      </c>
      <c r="AI153" s="132"/>
      <c r="AJ153" s="220"/>
    </row>
    <row r="154" spans="1:36" ht="15" customHeight="1" x14ac:dyDescent="0.2">
      <c r="B154" s="63"/>
      <c r="C154" s="45" t="s">
        <v>24</v>
      </c>
      <c r="D154" s="40">
        <f>SUM(D133,D135,D136,D137,D140,D142,D144,D146,D149,D153)</f>
        <v>30</v>
      </c>
      <c r="E154" s="40">
        <f>SUM(E133,E135,E136,E137,E140,E142,E144,E146,E149,E153)</f>
        <v>94</v>
      </c>
      <c r="F154" s="70">
        <v>1</v>
      </c>
      <c r="G154" s="40">
        <f>SUM(G133,G135,G136,G137,G140,G142,G144,G146,G149,G153)</f>
        <v>192</v>
      </c>
      <c r="H154" s="70">
        <v>1</v>
      </c>
      <c r="I154" s="40">
        <f>SUM(I133,I135,I136,I137,I140,I142,I144,I146,I149,I153)</f>
        <v>16</v>
      </c>
      <c r="J154" s="70">
        <v>1</v>
      </c>
      <c r="K154" s="39">
        <f>SUM(E154,G154,I154)</f>
        <v>302</v>
      </c>
      <c r="L154" s="40">
        <f>SUM(L133,L135,L136,L137,L140,L142,L144,L146,L149,L153)</f>
        <v>133</v>
      </c>
      <c r="M154" s="71"/>
    </row>
    <row r="155" spans="1:36" ht="12.75" x14ac:dyDescent="0.2">
      <c r="B155" s="59"/>
      <c r="C155" s="108" t="s">
        <v>286</v>
      </c>
      <c r="D155" s="1">
        <f>SUM(D127,D154)</f>
        <v>60</v>
      </c>
      <c r="E155" s="1">
        <f>SUM(E127,E154)</f>
        <v>188</v>
      </c>
      <c r="F155" s="4">
        <v>1</v>
      </c>
      <c r="G155" s="1">
        <f>SUM(G127,G154)</f>
        <v>380</v>
      </c>
      <c r="H155" s="5">
        <v>1</v>
      </c>
      <c r="I155" s="1">
        <f>SUM(I127,I154)</f>
        <v>32</v>
      </c>
      <c r="J155" s="4">
        <v>1</v>
      </c>
      <c r="K155" s="39">
        <f>SUM(E155,G155,I155)</f>
        <v>600</v>
      </c>
      <c r="L155" s="39">
        <f>SUM(L127,L154)</f>
        <v>217</v>
      </c>
      <c r="M155" s="23"/>
    </row>
    <row r="156" spans="1:36" s="65" customFormat="1" ht="15" customHeight="1" x14ac:dyDescent="0.2">
      <c r="A156" s="274"/>
      <c r="B156" s="59"/>
      <c r="C156" s="86"/>
      <c r="D156" s="26"/>
      <c r="E156" s="26"/>
      <c r="F156" s="26"/>
      <c r="G156" s="26"/>
      <c r="H156" s="26"/>
      <c r="I156" s="26"/>
      <c r="J156" s="26"/>
      <c r="K156" s="26"/>
      <c r="L156" s="26"/>
      <c r="M156" s="3"/>
      <c r="AH156" s="157"/>
      <c r="AI156" s="157"/>
      <c r="AJ156" s="157"/>
    </row>
    <row r="157" spans="1:36" ht="12.75" customHeight="1" x14ac:dyDescent="0.2">
      <c r="B157" s="72"/>
      <c r="C157" s="113" t="s">
        <v>285</v>
      </c>
      <c r="D157" s="73">
        <f>D54+D105+D155</f>
        <v>180</v>
      </c>
      <c r="E157" s="73">
        <f>E54+E105+E155</f>
        <v>950</v>
      </c>
      <c r="F157" s="73">
        <v>1</v>
      </c>
      <c r="G157" s="73">
        <f>G54+G105+G155</f>
        <v>1043</v>
      </c>
      <c r="H157" s="73">
        <v>1</v>
      </c>
      <c r="I157" s="73">
        <f>I54+I105+I155</f>
        <v>87</v>
      </c>
      <c r="J157" s="73">
        <v>1</v>
      </c>
      <c r="K157" s="74">
        <f>SUM(E157,G157,I157)</f>
        <v>2080</v>
      </c>
      <c r="L157" s="74">
        <f>SUM(L54,L105,L155)</f>
        <v>1459</v>
      </c>
      <c r="M157" s="75"/>
    </row>
  </sheetData>
  <mergeCells count="57">
    <mergeCell ref="AH5:AJ5"/>
    <mergeCell ref="AH6:AJ6"/>
    <mergeCell ref="O5:U5"/>
    <mergeCell ref="V5:AG5"/>
    <mergeCell ref="O6:U6"/>
    <mergeCell ref="V6:Y6"/>
    <mergeCell ref="Z6:AG6"/>
    <mergeCell ref="AB7:AC7"/>
    <mergeCell ref="AD7:AE7"/>
    <mergeCell ref="AF7:AG7"/>
    <mergeCell ref="Z7:AA7"/>
    <mergeCell ref="AH56:AJ56"/>
    <mergeCell ref="AH57:AJ57"/>
    <mergeCell ref="O56:U56"/>
    <mergeCell ref="O30:U30"/>
    <mergeCell ref="V30:Y30"/>
    <mergeCell ref="Z30:AG30"/>
    <mergeCell ref="AH30:AJ30"/>
    <mergeCell ref="O57:U57"/>
    <mergeCell ref="V57:Y57"/>
    <mergeCell ref="Z57:AG57"/>
    <mergeCell ref="V56:AG56"/>
    <mergeCell ref="Z31:AA31"/>
    <mergeCell ref="AB31:AC31"/>
    <mergeCell ref="AD31:AE31"/>
    <mergeCell ref="AF31:AG31"/>
    <mergeCell ref="AH129:AJ129"/>
    <mergeCell ref="O108:U108"/>
    <mergeCell ref="V108:Y108"/>
    <mergeCell ref="Z108:AG108"/>
    <mergeCell ref="AH108:AJ108"/>
    <mergeCell ref="O129:U129"/>
    <mergeCell ref="V129:Y129"/>
    <mergeCell ref="Z129:AG129"/>
    <mergeCell ref="Z109:AA109"/>
    <mergeCell ref="AB109:AC109"/>
    <mergeCell ref="AD109:AE109"/>
    <mergeCell ref="AF109:AG109"/>
    <mergeCell ref="AB130:AC130"/>
    <mergeCell ref="AD130:AE130"/>
    <mergeCell ref="AF130:AG130"/>
    <mergeCell ref="Z130:AA130"/>
    <mergeCell ref="AF58:AG58"/>
    <mergeCell ref="Z58:AA58"/>
    <mergeCell ref="AH107:AJ107"/>
    <mergeCell ref="AH81:AJ81"/>
    <mergeCell ref="O107:U107"/>
    <mergeCell ref="AB58:AC58"/>
    <mergeCell ref="AD58:AE58"/>
    <mergeCell ref="V107:AG107"/>
    <mergeCell ref="O81:U81"/>
    <mergeCell ref="V81:Y81"/>
    <mergeCell ref="Z81:AG81"/>
    <mergeCell ref="Z82:AA82"/>
    <mergeCell ref="AB82:AC82"/>
    <mergeCell ref="AD82:AE82"/>
    <mergeCell ref="AF82:AG82"/>
  </mergeCells>
  <phoneticPr fontId="34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CPES - SPI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a-gaschet</dc:creator>
  <cp:lastModifiedBy>Brigitte Leger</cp:lastModifiedBy>
  <cp:lastPrinted>2026-02-27T12:00:03Z</cp:lastPrinted>
  <dcterms:created xsi:type="dcterms:W3CDTF">2025-10-08T15:25:12Z</dcterms:created>
  <dcterms:modified xsi:type="dcterms:W3CDTF">2026-08-25T05:23:46Z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2025-09-21T00:00:00Z</vt:filetime>
  </property>
  <property fmtid="{D5CDD505-2E9C-101B-9397-08002B2CF9AE}" pid="3" name="Creator">
    <vt:lpwstr>Microsoft® Excel® LTSC</vt:lpwstr>
  </property>
  <property fmtid="{D5CDD505-2E9C-101B-9397-08002B2CF9AE}" pid="4" name="LastSaved">
    <vt:filetime>2025-10-08T00:00:00Z</vt:filetime>
  </property>
  <property fmtid="{D5CDD505-2E9C-101B-9397-08002B2CF9AE}" pid="5" name="Producer">
    <vt:lpwstr>Microsoft® Excel® LTSC</vt:lpwstr>
  </property>
</Properties>
</file>