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monbureau\2026-2027 RENTREE\"/>
    </mc:Choice>
  </mc:AlternateContent>
  <xr:revisionPtr revIDLastSave="0" documentId="13_ncr:1_{FC21CF8E-B888-4DAA-95E8-0FABEE0120A3}" xr6:coauthVersionLast="47" xr6:coauthVersionMax="47" xr10:uidLastSave="{00000000-0000-0000-0000-000000000000}"/>
  <bookViews>
    <workbookView xWindow="2535" yWindow="0" windowWidth="24585" windowHeight="15615" activeTab="2" xr2:uid="{00000000-000D-0000-FFFF-FFFF00000000}"/>
  </bookViews>
  <sheets>
    <sheet name="DU CAPES CHIMIE" sheetId="4" r:id="rId1"/>
    <sheet name="DU CAPES PHYSIQUE" sheetId="1" r:id="rId2"/>
    <sheet name="DU ST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+5g6a53Li+5TaKcMhtCgTxVxcUsY2SMzkz4K6GyCNT0="/>
    </ext>
  </extLst>
</workbook>
</file>

<file path=xl/calcChain.xml><?xml version="1.0" encoding="utf-8"?>
<calcChain xmlns="http://schemas.openxmlformats.org/spreadsheetml/2006/main">
  <c r="J60" i="1" l="1"/>
  <c r="H60" i="1"/>
  <c r="F60" i="1"/>
  <c r="D60" i="1"/>
  <c r="L60" i="1"/>
  <c r="J58" i="1"/>
  <c r="H58" i="1"/>
  <c r="F58" i="1"/>
  <c r="D58" i="1"/>
  <c r="C58" i="1"/>
  <c r="J57" i="1"/>
  <c r="H57" i="1"/>
  <c r="F57" i="1"/>
  <c r="D57" i="1"/>
  <c r="C57" i="1"/>
  <c r="H49" i="1"/>
  <c r="F49" i="1"/>
  <c r="D49" i="1"/>
  <c r="C49" i="1"/>
  <c r="H37" i="1"/>
  <c r="F37" i="1"/>
  <c r="D37" i="1"/>
  <c r="C37" i="1"/>
  <c r="H18" i="1"/>
  <c r="F18" i="1"/>
  <c r="D18" i="1"/>
  <c r="C18" i="1"/>
  <c r="J56" i="5" l="1"/>
  <c r="K56" i="5"/>
  <c r="H20" i="5"/>
  <c r="F20" i="5"/>
  <c r="D20" i="5"/>
  <c r="C20" i="5"/>
  <c r="C11" i="5"/>
  <c r="D11" i="5"/>
  <c r="F11" i="5"/>
  <c r="H11" i="5"/>
  <c r="H57" i="5"/>
  <c r="F57" i="5"/>
  <c r="D57" i="5"/>
  <c r="C57" i="5"/>
  <c r="K54" i="5"/>
  <c r="J54" i="5"/>
  <c r="H48" i="5"/>
  <c r="F48" i="5"/>
  <c r="D48" i="5"/>
  <c r="C48" i="5"/>
  <c r="K47" i="5"/>
  <c r="J47" i="5"/>
  <c r="K45" i="5"/>
  <c r="J45" i="5"/>
  <c r="H38" i="5"/>
  <c r="F38" i="5"/>
  <c r="D38" i="5"/>
  <c r="C38" i="5"/>
  <c r="K37" i="5"/>
  <c r="J37" i="5"/>
  <c r="K35" i="5"/>
  <c r="J35" i="5"/>
  <c r="H29" i="5"/>
  <c r="H39" i="5" s="1"/>
  <c r="F29" i="5"/>
  <c r="D29" i="5"/>
  <c r="D39" i="5" s="1"/>
  <c r="C29" i="5"/>
  <c r="C39" i="5" s="1"/>
  <c r="K28" i="5"/>
  <c r="J28" i="5"/>
  <c r="K27" i="5"/>
  <c r="J27" i="5"/>
  <c r="K19" i="5"/>
  <c r="J19" i="5"/>
  <c r="K17" i="5"/>
  <c r="J17" i="5"/>
  <c r="K10" i="5"/>
  <c r="J10" i="5"/>
  <c r="K8" i="5"/>
  <c r="J8" i="5"/>
  <c r="F58" i="5" l="1"/>
  <c r="D58" i="5"/>
  <c r="H58" i="5"/>
  <c r="C58" i="5"/>
  <c r="F39" i="5"/>
  <c r="F21" i="5"/>
  <c r="K20" i="5"/>
  <c r="D21" i="5"/>
  <c r="C21" i="5"/>
  <c r="H21" i="5"/>
  <c r="J20" i="5"/>
  <c r="K11" i="5"/>
  <c r="J11" i="5"/>
  <c r="K38" i="5"/>
  <c r="K57" i="5"/>
  <c r="J57" i="5"/>
  <c r="J29" i="5"/>
  <c r="K29" i="5"/>
  <c r="J38" i="5"/>
  <c r="J48" i="5"/>
  <c r="K48" i="5"/>
  <c r="D60" i="5" l="1"/>
  <c r="H60" i="5"/>
  <c r="K58" i="5"/>
  <c r="J58" i="5"/>
  <c r="F60" i="5"/>
  <c r="J39" i="5"/>
  <c r="K39" i="5"/>
  <c r="C60" i="5"/>
  <c r="J21" i="5"/>
  <c r="K21" i="5"/>
  <c r="K60" i="5" l="1"/>
  <c r="J60" i="5"/>
  <c r="J60" i="4"/>
  <c r="H60" i="4"/>
  <c r="F60" i="4"/>
  <c r="D60" i="4"/>
  <c r="C60" i="4"/>
  <c r="J58" i="4"/>
  <c r="H58" i="4"/>
  <c r="F58" i="4"/>
  <c r="D58" i="4"/>
  <c r="J57" i="4"/>
  <c r="H57" i="4"/>
  <c r="F57" i="4"/>
  <c r="D57" i="4"/>
  <c r="J51" i="4"/>
  <c r="H51" i="4"/>
  <c r="F51" i="4"/>
  <c r="H41" i="4"/>
  <c r="F41" i="4"/>
  <c r="D41" i="4"/>
  <c r="D42" i="4"/>
  <c r="H29" i="4"/>
  <c r="F29" i="4"/>
  <c r="D29" i="4"/>
  <c r="K29" i="4" s="1"/>
  <c r="J21" i="4"/>
  <c r="H21" i="4"/>
  <c r="F21" i="4"/>
  <c r="D21" i="4"/>
  <c r="C13" i="4"/>
  <c r="C21" i="4"/>
  <c r="C29" i="4"/>
  <c r="C41" i="4"/>
  <c r="C57" i="4"/>
  <c r="C51" i="4"/>
  <c r="J34" i="4"/>
  <c r="K34" i="4"/>
  <c r="K40" i="4"/>
  <c r="J40" i="4"/>
  <c r="K39" i="4"/>
  <c r="J39" i="4"/>
  <c r="K28" i="4"/>
  <c r="J28" i="4"/>
  <c r="J29" i="4" l="1"/>
  <c r="K56" i="1" l="1"/>
  <c r="J56" i="1"/>
  <c r="K55" i="1"/>
  <c r="J55" i="1"/>
  <c r="K47" i="1"/>
  <c r="J47" i="1"/>
  <c r="K46" i="1"/>
  <c r="J46" i="1"/>
  <c r="K45" i="1"/>
  <c r="J45" i="1"/>
  <c r="K28" i="1"/>
  <c r="J28" i="1"/>
  <c r="K15" i="1"/>
  <c r="J15" i="1"/>
  <c r="K14" i="1"/>
  <c r="J14" i="1"/>
  <c r="K57" i="1" l="1"/>
  <c r="K49" i="1"/>
  <c r="J49" i="1"/>
  <c r="C58" i="4"/>
  <c r="K58" i="1" l="1"/>
  <c r="D51" i="4"/>
  <c r="D13" i="4"/>
  <c r="C42" i="4" l="1"/>
  <c r="K21" i="4"/>
  <c r="H29" i="1"/>
  <c r="F29" i="1"/>
  <c r="D29" i="1"/>
  <c r="C29" i="1"/>
  <c r="C38" i="1" s="1"/>
  <c r="D38" i="1" l="1"/>
  <c r="F38" i="1"/>
  <c r="H38" i="1"/>
  <c r="J29" i="1"/>
  <c r="K29" i="1"/>
  <c r="K36" i="1" l="1"/>
  <c r="J36" i="1"/>
  <c r="K18" i="1" l="1"/>
  <c r="K17" i="1"/>
  <c r="J17" i="1"/>
  <c r="K12" i="1"/>
  <c r="J12" i="1"/>
  <c r="K48" i="1" l="1"/>
  <c r="J48" i="1"/>
  <c r="K35" i="1"/>
  <c r="J35" i="1"/>
  <c r="K26" i="1"/>
  <c r="J26" i="1"/>
  <c r="C19" i="1" l="1"/>
  <c r="C60" i="1" s="1"/>
  <c r="H19" i="1"/>
  <c r="F19" i="1"/>
  <c r="K37" i="1"/>
  <c r="D19" i="1"/>
  <c r="J37" i="1"/>
  <c r="J18" i="1"/>
  <c r="K19" i="1" l="1"/>
  <c r="J38" i="1"/>
  <c r="J19" i="1"/>
  <c r="K38" i="1"/>
  <c r="K60" i="1" l="1"/>
  <c r="J56" i="4"/>
  <c r="K56" i="4"/>
  <c r="K50" i="4"/>
  <c r="J50" i="4"/>
  <c r="K48" i="4"/>
  <c r="J48" i="4"/>
  <c r="K51" i="4" l="1"/>
  <c r="K58" i="4" s="1"/>
  <c r="K57" i="4"/>
  <c r="J41" i="4" l="1"/>
  <c r="K41" i="4"/>
  <c r="K37" i="4"/>
  <c r="J37" i="4"/>
  <c r="K36" i="4"/>
  <c r="J36" i="4"/>
  <c r="K35" i="4"/>
  <c r="J35" i="4"/>
  <c r="H42" i="4"/>
  <c r="F42" i="4"/>
  <c r="K20" i="4"/>
  <c r="K19" i="4"/>
  <c r="K18" i="4"/>
  <c r="J20" i="4"/>
  <c r="J19" i="4"/>
  <c r="J18" i="4"/>
  <c r="K42" i="4" l="1"/>
  <c r="J42" i="4"/>
  <c r="D22" i="4"/>
  <c r="C22" i="4"/>
  <c r="K12" i="4" l="1"/>
  <c r="K11" i="4"/>
  <c r="K10" i="4"/>
  <c r="J12" i="4"/>
  <c r="J11" i="4"/>
  <c r="J10" i="4"/>
  <c r="H13" i="4"/>
  <c r="H22" i="4" s="1"/>
  <c r="F13" i="4"/>
  <c r="F22" i="4" s="1"/>
  <c r="J13" i="4" l="1"/>
  <c r="J22" i="4" s="1"/>
  <c r="K13" i="4"/>
  <c r="K22" i="4" s="1"/>
  <c r="K60" i="4" s="1"/>
</calcChain>
</file>

<file path=xl/sharedStrings.xml><?xml version="1.0" encoding="utf-8"?>
<sst xmlns="http://schemas.openxmlformats.org/spreadsheetml/2006/main" count="1823" uniqueCount="291">
  <si>
    <t>Année universitaire :</t>
  </si>
  <si>
    <t>2026-2027</t>
  </si>
  <si>
    <t>N° FICHE RNCP :</t>
  </si>
  <si>
    <t xml:space="preserve">Régime de la formation : </t>
  </si>
  <si>
    <t>ECTS = 60/an</t>
  </si>
  <si>
    <t>SEMESTRE 1</t>
  </si>
  <si>
    <t>CM</t>
  </si>
  <si>
    <t>Nbre de
 groupes</t>
  </si>
  <si>
    <t>TD</t>
  </si>
  <si>
    <t>TP</t>
  </si>
  <si>
    <t>Nbre de 
groupes</t>
  </si>
  <si>
    <t>Total
Volume horaire/ étudiant</t>
  </si>
  <si>
    <t>Total 
HETD</t>
  </si>
  <si>
    <t>Eléments mutualisés</t>
  </si>
  <si>
    <t>SEMESTRE 2</t>
  </si>
  <si>
    <t>SEMESTRE 3</t>
  </si>
  <si>
    <t>SEMESTRE 4</t>
  </si>
  <si>
    <t xml:space="preserve"> </t>
  </si>
  <si>
    <t>SEMESTRE 5</t>
  </si>
  <si>
    <t>SEMESTRE 6</t>
  </si>
  <si>
    <t>Total semestre 1</t>
  </si>
  <si>
    <t>Total semestre 2</t>
  </si>
  <si>
    <t>Total semestre 4</t>
  </si>
  <si>
    <t>Total semestre 3</t>
  </si>
  <si>
    <t>Total semestre 6</t>
  </si>
  <si>
    <t>Total semestre 5</t>
  </si>
  <si>
    <t>Chimie organique</t>
  </si>
  <si>
    <t>Complément d'atomistique</t>
  </si>
  <si>
    <t>Cristallographie</t>
  </si>
  <si>
    <t>Thermodynamique 1</t>
  </si>
  <si>
    <t>Chimie Organique 1</t>
  </si>
  <si>
    <t>Chimie organique 2</t>
  </si>
  <si>
    <t>Cinétique</t>
  </si>
  <si>
    <t>Electrochimie 2</t>
  </si>
  <si>
    <t>TP Chimie organique 1</t>
  </si>
  <si>
    <t>Préparation à l'écrit du CAPES physique-chimie (option 2)</t>
  </si>
  <si>
    <t>Analytique 3</t>
  </si>
  <si>
    <t>Outils statitistiques et info chimie</t>
  </si>
  <si>
    <t>Electronique 1 : fondamentaux</t>
  </si>
  <si>
    <t>Mécanique du point matériel</t>
  </si>
  <si>
    <t>Optique géométrique</t>
  </si>
  <si>
    <t>Activités expérimentales en physique</t>
  </si>
  <si>
    <t>Ondes</t>
  </si>
  <si>
    <t>L2 ST</t>
  </si>
  <si>
    <t>Thermodynamique 3 : thermique</t>
  </si>
  <si>
    <t>Préparation CAPES (1-Ecrit)</t>
  </si>
  <si>
    <t>Préparation CAPES (2-Oral)</t>
  </si>
  <si>
    <t>L3 ST</t>
  </si>
  <si>
    <t>L1 Physique</t>
  </si>
  <si>
    <t>Régime Général - session 1</t>
  </si>
  <si>
    <t>Régime spécial - session 1</t>
  </si>
  <si>
    <t>Contrôle Continu     -     Nature de l'épreuve</t>
  </si>
  <si>
    <t>Contrôle Terminal   -   Nature de l'épreuve</t>
  </si>
  <si>
    <t>Contrôle Continu - Nature de l'épreuve</t>
  </si>
  <si>
    <t>Contrôle Terminal - Nature de l'épreuve</t>
  </si>
  <si>
    <t>Contrôle Terminal - Nature 
de l'épreuve</t>
  </si>
  <si>
    <t>Ecrit 1</t>
  </si>
  <si>
    <t>Ecrit 2</t>
  </si>
  <si>
    <t>Oral 1</t>
  </si>
  <si>
    <t>Oral 2</t>
  </si>
  <si>
    <t>TP1</t>
  </si>
  <si>
    <t>TP2</t>
  </si>
  <si>
    <t xml:space="preserve">Oral 1 </t>
  </si>
  <si>
    <t>Coef</t>
  </si>
  <si>
    <t>Durée</t>
  </si>
  <si>
    <t>Distanciel - Volume Horaire</t>
  </si>
  <si>
    <t>Thermodynamique 2 : les  principes de la  thermodynamique</t>
  </si>
  <si>
    <t>Mécanique des fluides</t>
  </si>
  <si>
    <t>Electrostatique et magnétostatique</t>
  </si>
  <si>
    <t>Equations de Maxwell dans le vide et la matière</t>
  </si>
  <si>
    <t>Optique  physique</t>
  </si>
  <si>
    <t>Géodynamique 1</t>
  </si>
  <si>
    <t>Ecrit</t>
  </si>
  <si>
    <t>Oral</t>
  </si>
  <si>
    <t>rattrapage-session 2- session de juin     -                             Régime Général et Régime Spécial</t>
  </si>
  <si>
    <t>Seconde Chance - Régime Général et Régime Spécial</t>
  </si>
  <si>
    <t>Modalité d'évaluation  de l'enseignement  et nature de l'EPREUVE</t>
  </si>
  <si>
    <t>Contrôle Continu   -  Nature de l'épreuve</t>
  </si>
  <si>
    <t>Contrôle Terminal       -       Nature de l'épreuve</t>
  </si>
  <si>
    <t xml:space="preserve"> Contrôle Terminal   -      Nature de l'épreuve</t>
  </si>
  <si>
    <t>Contrôle terminal - Nature de l'épreuve</t>
  </si>
  <si>
    <t>Chimie des solutions 2</t>
  </si>
  <si>
    <t>Chimie des solutions 1</t>
  </si>
  <si>
    <t>TP Chimie expérimentale 2</t>
  </si>
  <si>
    <t>Préparation à l'oral du CAPES physique-chimie (option 2)</t>
  </si>
  <si>
    <t>ST-MFA-L1-CH-S1-UE-CH105</t>
  </si>
  <si>
    <t>ST-MFA-L1-CH-S1-EC-CH1051</t>
  </si>
  <si>
    <t>ST-MFA-L1-CH-S1-EC-CH1052</t>
  </si>
  <si>
    <t>ST-MFA-L1-CH-S1-EC-CH1053</t>
  </si>
  <si>
    <t>ST-MFA-L1-CH-S2-EC-CH2050</t>
  </si>
  <si>
    <t>ST-MFA-L1-CH-S2-EC-CH2051</t>
  </si>
  <si>
    <t>ST-MFA-L1-CH-S2-EC-CH2052</t>
  </si>
  <si>
    <t>ST-MFA-L2-CH-S3-EC-CH3050</t>
  </si>
  <si>
    <t>ST-MFA-L2-CH-S4-EC-CH4050</t>
  </si>
  <si>
    <t>ST-MFA-L2-CH-S4-EC-CH4053</t>
  </si>
  <si>
    <t>ST-MFA-L2-CH-S4-EC-CH4054</t>
  </si>
  <si>
    <t>ST-MFA-L2-CH-S4-EC-CH4055</t>
  </si>
  <si>
    <t>ST-MFA-L3-CH-S5-EC-CH5060</t>
  </si>
  <si>
    <t>ST-MFA-L3-CH-S6-EC-CH6030</t>
  </si>
  <si>
    <t>ST-MFA-L1-CH-S2-UE-CH205</t>
  </si>
  <si>
    <t>ST-MFA-L2-CH-S4-EC-CH4080</t>
  </si>
  <si>
    <t>ST-MFA-L2-CH-S4-EC-CH4081</t>
  </si>
  <si>
    <t>UE11-EXPLOITER DES DONNEES A DES FINS D'ANALYSE</t>
  </si>
  <si>
    <t>UE21-EXPLOITER DES DONNEES A DES FINS D'ANALYSE</t>
  </si>
  <si>
    <t>UE31-EXPLOITER DES DONNEES A DES FINS D'ANALYSE</t>
  </si>
  <si>
    <t>UE22-RESOUDRE UN PROBLEME EN SCIENCES PHYSIQUE, DEVELOPPER DES MODELES</t>
  </si>
  <si>
    <t>UE32-RESOUDRE UN PROBLEME EN SCIENCES PHYSIQUE, DEVELOPPER DES MODELES</t>
  </si>
  <si>
    <t>UE42-RESOUDRE UN PROBLEME EN SCIENCES PHYSIQUE, DEVELOPPER DES MODELES</t>
  </si>
  <si>
    <t>UE52-RESOUDRE UN PROBLEME EN SCIENCES PHYSIQUE, DEVELOPPER DES MODELES</t>
  </si>
  <si>
    <t>UE62-RESOUDRE UN PROBLEME EN SCIENCES PHYSIQUE, DEVELOPPER DES MODELES</t>
  </si>
  <si>
    <t>UE26-MENER DES EXPERIMENTATIONS DANS LE DOMAINE DE LA PHYSIQUE EFFECTUER DES MESURES ET INTERPRETER LES RESULTATS</t>
  </si>
  <si>
    <t>UE15-RESOUDRE DES PROBLEMES EN MOBILISANT LES CONCEPTS DE LA CHIMIE</t>
  </si>
  <si>
    <t>UE25-RESOUDRE DES PROBLEMES EN MOBILISANT LES CONCEPTS DE LA CHIMIE</t>
  </si>
  <si>
    <t>UE45-RESOUDRE DES PROBLEMES EN MOBILISANT LES CONCEPTS DE LA CHIMIE</t>
  </si>
  <si>
    <t>UE48 - EFFECTUER DES EXPERIENCES ET MANIPULER DES PRODUITS CHIMIQUES</t>
  </si>
  <si>
    <t>UE53 - SE POSITIONNER VIS-À-VIS D'UN CHAMPS PROFESSIONNEL</t>
  </si>
  <si>
    <t>ST-MFA-L3-CH-S5-EC-CH5031</t>
  </si>
  <si>
    <t>UE63 - SE POSITIONNER VIS-À-VIS D'UN CHAMPS PROFESSIONNEL</t>
  </si>
  <si>
    <t>UE56 - COLLECTER ET UTILISER DES DONNEES DANS LE DOMAINE DE LA CHIMIE</t>
  </si>
  <si>
    <t>ST-MFA-L1-PH-S2-PH201</t>
  </si>
  <si>
    <t>ST-MFA-L1-PH-S2-EC-PH2012</t>
  </si>
  <si>
    <t>ST-MFA-L1-ST-S2-ECY-ST2051</t>
  </si>
  <si>
    <t>ST-MFA-L1-PH-S2-PH202</t>
  </si>
  <si>
    <t>ST-MFA-L1-PH-S2-EC-PH2020</t>
  </si>
  <si>
    <t>ST-MFA-L1-ST-S2-EC-PH2021</t>
  </si>
  <si>
    <t>ST-MFA-L1-PH-S2-PH206</t>
  </si>
  <si>
    <t>ST-MFA-L1-PH-S2-EC-PH2060</t>
  </si>
  <si>
    <t>ST-MFA-L2-PH-S3-PH301</t>
  </si>
  <si>
    <t>ST-MFA-L2-PH-S3-ECY-PH3011</t>
  </si>
  <si>
    <t>ST-MFA-L2-PH-S3-PH302</t>
  </si>
  <si>
    <t>ST-MFA-L2-PH-S3-ECY-PH3020</t>
  </si>
  <si>
    <t>ST-MFA-L2-PH-S4-PH402</t>
  </si>
  <si>
    <t>ST-MFA-L2-PH-S4-EC-PH4020</t>
  </si>
  <si>
    <t>ST-MFA-L2-PH-S4-EC-PH4023</t>
  </si>
  <si>
    <t>ST-MFA-L3-PH-S5-PH502</t>
  </si>
  <si>
    <t>ST-MFA-L3-PH-S5-EC-PH5020</t>
  </si>
  <si>
    <t>ST-MFA-L3-PH-S5-EC-PH5021</t>
  </si>
  <si>
    <t>ST-MFA-L3-PH-S5-EC-PH5023</t>
  </si>
  <si>
    <t>ST-MFA-L3-CH-S5-S3CH5042</t>
  </si>
  <si>
    <t>ST-MFA-L3-PH-S6-PH602</t>
  </si>
  <si>
    <t>ST-MFA-L3-PH-S6-EC-PH6020</t>
  </si>
  <si>
    <t>ST-MFA-L3-PH-S6-EC-PH6023</t>
  </si>
  <si>
    <t>Chimie</t>
  </si>
  <si>
    <t>UE35 - RESOUDRE DES PROBLEMES EN MOBILISANT LES CONCEPTS DE LA CHIMIE</t>
  </si>
  <si>
    <t>DU1 Préparation au CAPES de Chimie</t>
  </si>
  <si>
    <t>DU1 Prépa CAPES Chimie -Semestre 1</t>
  </si>
  <si>
    <t>DU1 Prépa CAPES Chimie -Semestre 2</t>
  </si>
  <si>
    <t>DU2 Préparation au CAPES de Chimie</t>
  </si>
  <si>
    <t>DU2 Prépa CAPES Chimie -Semestre 3</t>
  </si>
  <si>
    <t>DU2 Prépa CAPES Chimie -Semestre 4</t>
  </si>
  <si>
    <t>DU3 Préparation au CAPES de Chimie</t>
  </si>
  <si>
    <t>DU3 Prépa CAPES Chimie -Semestre 5</t>
  </si>
  <si>
    <t>DU3 Prépa CAPES Chimie -Semestre 6</t>
  </si>
  <si>
    <t>Total DU1</t>
  </si>
  <si>
    <t>Total DU2</t>
  </si>
  <si>
    <t xml:space="preserve">ST-MFA-L2-CH-S3-UE-CH305,                   </t>
  </si>
  <si>
    <t xml:space="preserve">ST-MFA-L2-CH-S4-UE-CH405,                  </t>
  </si>
  <si>
    <t>ST-MFA-L2-CH-S4-UE-CH408</t>
  </si>
  <si>
    <t>ST-MFA-DU1-CH</t>
  </si>
  <si>
    <t>ST-MFA-DU1-CH-SEM1</t>
  </si>
  <si>
    <t>ST-MFA-DU1-CH-SEM2</t>
  </si>
  <si>
    <t xml:space="preserve">ST-MFA-DU2-CH </t>
  </si>
  <si>
    <t>ST-MFA-DU2-CH-SEM3</t>
  </si>
  <si>
    <t>ST-MFA-DU2-CH-SEM4</t>
  </si>
  <si>
    <t xml:space="preserve">ST-MFA-DU3-CH                                                    </t>
  </si>
  <si>
    <t>ST-MFA-DU3-CH-SEM5-</t>
  </si>
  <si>
    <t>ST-MFA-DU3-CH-SEM6</t>
  </si>
  <si>
    <t xml:space="preserve">ST-MFA-L3-CH-S6-UE-CH603                 </t>
  </si>
  <si>
    <t>ST-MFA-L3-CH-S5-UE-CH506</t>
  </si>
  <si>
    <t>ST-MFA-L3-CH-S5-UE-CH503</t>
  </si>
  <si>
    <t>Diplôme Universitaire 1ère année - Préparation au CAPES de Chimie</t>
  </si>
  <si>
    <t>Diplôme Universitaire 2ème année - Préparation au CAPES de Chimie</t>
  </si>
  <si>
    <t>Diplôme Universitaire 3ème année - Préparation au CAPES de Chimie</t>
  </si>
  <si>
    <t>Total DU3</t>
  </si>
  <si>
    <t>ST-MFA-L1-ST-S1-UE-ST101</t>
  </si>
  <si>
    <t>ST-MFA-L1-ST-S1-ECY-ST1010</t>
  </si>
  <si>
    <t>Géochronologie</t>
  </si>
  <si>
    <t>ST-MFA-L1-ST-S1-UE-ST104</t>
  </si>
  <si>
    <t>UE14-MAITRISER LES CONCEPTS FONDAMENTAUX</t>
  </si>
  <si>
    <t>ST-MFA-L1-ST-S1-ECY-ST1040</t>
  </si>
  <si>
    <t>Objet terre</t>
  </si>
  <si>
    <t>ST-MFA-L1-ST-S2-UE-ST204</t>
  </si>
  <si>
    <t>UE24-MAITRISER LES CONCEPTS FONDAMENTAUX</t>
  </si>
  <si>
    <t>ST-MFA-L1-ST-S2-ECY-ST2040</t>
  </si>
  <si>
    <t>Energies naturelles</t>
  </si>
  <si>
    <t>ST-MFA-L1-ST-S2-UE-ST205</t>
  </si>
  <si>
    <t>UE25-UTILISER LES OUTILS NUMERIQUES DE REFERENCE</t>
  </si>
  <si>
    <t>ST-MFA-L2-ST-S3-UE-ST307</t>
  </si>
  <si>
    <t>UE37-OBSERVER LES OBJETS GEOLOGIQUES</t>
  </si>
  <si>
    <t>ST-MFA-L2-ST-S3-ECY-ST3070</t>
  </si>
  <si>
    <t>Sédimentologie et géomorphologie</t>
  </si>
  <si>
    <t>ST-MFA-L2-ST-S3-ECY-ST3071</t>
  </si>
  <si>
    <t>Tectonique</t>
  </si>
  <si>
    <t xml:space="preserve">SEMESTRE 4 </t>
  </si>
  <si>
    <t>ST-MFA-L2-ST-S4-UE-ST404</t>
  </si>
  <si>
    <t>UE44-MAITRISER LES CONCEPTS FONDAMENTAUX</t>
  </si>
  <si>
    <t>ST-MFA-L2-ST-S4-ECY-ST4040</t>
  </si>
  <si>
    <t>Hydrogéologie et hydrochimie (1)</t>
  </si>
  <si>
    <t>ST-MFA-L2-ST-S4-UE-ST407</t>
  </si>
  <si>
    <t>UE47-OBSERVER LES OBJETS GEOLOGIQUES</t>
  </si>
  <si>
    <t>ST-MFA-L2-ST-S4-ECY-ST4070</t>
  </si>
  <si>
    <t>Pétrologie magmatique et métamorphisme</t>
  </si>
  <si>
    <t>ST-MFA-L3-ST-S5-UE-ST502</t>
  </si>
  <si>
    <t>UE52-SE POSITIONNER VIS-À-VIS D'UN CHAMP PROFESSIONNEL</t>
  </si>
  <si>
    <t>ST-MFA-L3-ST-S5-ECY-ST5020</t>
  </si>
  <si>
    <t>Hydrogéologie et hydrochimie (2)</t>
  </si>
  <si>
    <t>ST-MFA-L3-ST-S5-UE-ST504</t>
  </si>
  <si>
    <t>UE54-MAITRISER LES CONCEPTS FONDAMENTAUX</t>
  </si>
  <si>
    <t>ST-MFA-L3-ST-S5-ECY-ST5040</t>
  </si>
  <si>
    <t>Géodynamique 2</t>
  </si>
  <si>
    <t>ST-MFA-L3-ST-S6-UE-ST606</t>
  </si>
  <si>
    <t>UE66-S'EXPRIMER ET COMMUNIQUER A L'ORAL, A L'ECRIT, ET DANS AU MOINS UNE LANGUE ETRANGERE</t>
  </si>
  <si>
    <t>ST-MFA-L3-ST-S6-ECY-ST6060</t>
  </si>
  <si>
    <t>Volcanologie</t>
  </si>
  <si>
    <t>ST-MFA-L3-ST-S6-UE-ST608</t>
  </si>
  <si>
    <t>UE68-INTERPRETER DES OBJETS GEOLOGIQUES</t>
  </si>
  <si>
    <t>ST-MFA-L3-ST-S6-ECY-ST6081</t>
  </si>
  <si>
    <t>Géodynamique 3 : géologie régionale</t>
  </si>
  <si>
    <t>Diplôme Universitaire 1ère année - Préparation au CAPES de Physique</t>
  </si>
  <si>
    <t>Diplôme Universitaire 1ère année - Sciences de la Terre</t>
  </si>
  <si>
    <t>L1 ST</t>
  </si>
  <si>
    <t>L1 Physique - L1 ST</t>
  </si>
  <si>
    <t>Diplôme Universitaire 2ème année - Sciences de la Terre</t>
  </si>
  <si>
    <t>DU1 Sciences de la Terre</t>
  </si>
  <si>
    <t>ST-MFA-DU1-ST</t>
  </si>
  <si>
    <t>ST-MFA-DU1-ST-SEM2</t>
  </si>
  <si>
    <t>ST-MFA-DU1-ST-SEM1</t>
  </si>
  <si>
    <t>ST-MFA-DU2-ST</t>
  </si>
  <si>
    <t>DU2 Sciences de la Terre</t>
  </si>
  <si>
    <t>ST-MFA-DU2-ST-SEM3</t>
  </si>
  <si>
    <t>ST-MFA-DU2-ST-SEM4</t>
  </si>
  <si>
    <t>ST-MFA-DU3-ST</t>
  </si>
  <si>
    <t>ST-MFA-DU3-ST-SEM5</t>
  </si>
  <si>
    <t>DU3 Sciences de la Terre</t>
  </si>
  <si>
    <t>ST-MFA-DU3-ST-SEM6</t>
  </si>
  <si>
    <t>Diplôme Universitaire 3ème année - Sciences de la Terre</t>
  </si>
  <si>
    <t>Diplôme Universitaire 2ème année - Préparation au CAPES de Physique</t>
  </si>
  <si>
    <t>DU1 Préparation CAPES Physique</t>
  </si>
  <si>
    <t>ST-MFA-DU1 -PH</t>
  </si>
  <si>
    <t>ST-MFA-DU1-PH-SEM1</t>
  </si>
  <si>
    <t>L2 Physique L2 ST</t>
  </si>
  <si>
    <t xml:space="preserve">L2 Physique </t>
  </si>
  <si>
    <t>DU2 Préparation CAPES Physique</t>
  </si>
  <si>
    <t>DU3 Préparation CAPES Physique</t>
  </si>
  <si>
    <t>ST-MFA-DU3 -PH</t>
  </si>
  <si>
    <t>ST-MFA-DU3-PH-SEM5</t>
  </si>
  <si>
    <t>ST-MFA-DU3-PH-SEM6</t>
  </si>
  <si>
    <t>ST-MFA-DU2-PH-SEM4</t>
  </si>
  <si>
    <t>ST-MFA-DU2-PH-SEM3</t>
  </si>
  <si>
    <t>ST-MFA-DU2 -PH</t>
  </si>
  <si>
    <t>ST-MFA-DU1-PH-SEM2</t>
  </si>
  <si>
    <t>Total  CAPES PHYSIQUE  DU1 + DU2 + DU3</t>
  </si>
  <si>
    <t>Total CAPES CHIMIE DU1 + DU2 + DU3</t>
  </si>
  <si>
    <t>Total  SCIENCES DE LA TERRE DU1 + DU2 + DU3</t>
  </si>
  <si>
    <t>2h</t>
  </si>
  <si>
    <t>1h30</t>
  </si>
  <si>
    <t>1h</t>
  </si>
  <si>
    <t>1h31</t>
  </si>
  <si>
    <t>(4)(4)</t>
  </si>
  <si>
    <t>(3)(3)</t>
  </si>
  <si>
    <t>Thermodynamique 2</t>
  </si>
  <si>
    <t>0,5*</t>
  </si>
  <si>
    <t>1*</t>
  </si>
  <si>
    <t>46mn</t>
  </si>
  <si>
    <t>45mn</t>
  </si>
  <si>
    <t>1,5*</t>
  </si>
  <si>
    <t>3*</t>
  </si>
  <si>
    <t>report notes de session 1</t>
  </si>
  <si>
    <t>20mn</t>
  </si>
  <si>
    <t>(2)(2)</t>
  </si>
  <si>
    <t>3h</t>
  </si>
  <si>
    <t>2*</t>
  </si>
  <si>
    <t>1,*</t>
  </si>
  <si>
    <t>1H30</t>
  </si>
  <si>
    <t>mn</t>
  </si>
  <si>
    <t>(2)(4)</t>
  </si>
  <si>
    <t>(3)(6)</t>
  </si>
  <si>
    <t>(1,5)(1,5)</t>
  </si>
  <si>
    <t>5mn</t>
  </si>
  <si>
    <t>0,75*</t>
  </si>
  <si>
    <t>(4)(6)</t>
  </si>
  <si>
    <t>(1,5)(3)</t>
  </si>
  <si>
    <t>(3)(7</t>
  </si>
  <si>
    <t>(3)(7)</t>
  </si>
  <si>
    <t>(2)(5)</t>
  </si>
  <si>
    <t>2,5*</t>
  </si>
  <si>
    <t>(2,5)(5)</t>
  </si>
  <si>
    <t>(2)(3)</t>
  </si>
  <si>
    <t>(2,5)(4)</t>
  </si>
  <si>
    <t>2H</t>
  </si>
  <si>
    <t>Modalité d'évaluation  de l'enseignement  et nature de l'épreuve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</si>
</sst>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0"/>
      <color rgb="FF000000"/>
      <name val="Arial"/>
      <scheme val="minor"/>
    </font>
    <font>
      <sz val="10"/>
      <color rgb="FFFF0000"/>
      <name val="Calibri"/>
      <family val="2"/>
    </font>
    <font>
      <sz val="10"/>
      <color rgb="FFFF0000"/>
      <name val="Times New Roman"/>
      <family val="1"/>
    </font>
    <font>
      <b/>
      <sz val="10"/>
      <color rgb="FFFF0000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</font>
    <font>
      <b/>
      <sz val="8"/>
      <color rgb="FF000000"/>
      <name val="Calibri"/>
      <family val="2"/>
    </font>
    <font>
      <b/>
      <sz val="10"/>
      <color rgb="FFFF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9"/>
      <name val="Calibri"/>
      <family val="2"/>
    </font>
    <font>
      <sz val="10"/>
      <name val="Calibri"/>
      <family val="2"/>
    </font>
    <font>
      <sz val="10"/>
      <color theme="1"/>
      <name val="Times New Roman"/>
      <family val="1"/>
    </font>
    <font>
      <b/>
      <sz val="8"/>
      <name val="Calibri"/>
      <family val="2"/>
    </font>
    <font>
      <sz val="8"/>
      <color rgb="FF000000"/>
      <name val="Arial"/>
      <family val="2"/>
      <scheme val="minor"/>
    </font>
    <font>
      <sz val="8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sz val="9"/>
      <color theme="1"/>
      <name val="Calibri"/>
      <family val="2"/>
    </font>
    <font>
      <u/>
      <sz val="9"/>
      <color rgb="FF1155CC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FF0000"/>
      <name val="Calibri"/>
      <family val="2"/>
    </font>
    <font>
      <sz val="8"/>
      <name val="Arial"/>
      <family val="2"/>
      <scheme val="minor"/>
    </font>
    <font>
      <sz val="9"/>
      <color theme="3"/>
      <name val="Calibri"/>
      <family val="2"/>
    </font>
    <font>
      <b/>
      <sz val="9"/>
      <color rgb="FFFF0000"/>
      <name val="Calibri"/>
      <family val="2"/>
    </font>
    <font>
      <sz val="9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548DD4"/>
        <bgColor rgb="FF548DD4"/>
      </patternFill>
    </fill>
    <fill>
      <patternFill patternType="solid">
        <fgColor rgb="FFF3F3F3"/>
        <bgColor rgb="FFF3F3F3"/>
      </patternFill>
    </fill>
    <fill>
      <patternFill patternType="solid">
        <fgColor rgb="FFDBE5F1"/>
        <bgColor rgb="FFDBE5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F3F3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9">
    <xf numFmtId="0" fontId="0" fillId="0" borderId="0" xfId="0" applyFont="1" applyAlignment="1">
      <alignment horizontal="left" vertical="top"/>
    </xf>
    <xf numFmtId="1" fontId="2" fillId="0" borderId="9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top" shrinkToFit="1"/>
    </xf>
    <xf numFmtId="1" fontId="1" fillId="0" borderId="9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shrinkToFit="1"/>
    </xf>
    <xf numFmtId="2" fontId="7" fillId="0" borderId="7" xfId="0" applyNumberFormat="1" applyFont="1" applyBorder="1" applyAlignment="1">
      <alignment horizontal="center" vertical="center" wrapText="1" shrinkToFit="1"/>
    </xf>
    <xf numFmtId="2" fontId="6" fillId="0" borderId="7" xfId="0" applyNumberFormat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" fontId="14" fillId="3" borderId="7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13" fillId="0" borderId="9" xfId="0" applyFont="1" applyFill="1" applyBorder="1" applyAlignment="1">
      <alignment horizontal="left" vertical="top" wrapText="1"/>
    </xf>
    <xf numFmtId="164" fontId="1" fillId="0" borderId="7" xfId="0" applyNumberFormat="1" applyFont="1" applyFill="1" applyBorder="1" applyAlignment="1">
      <alignment horizontal="center" vertical="center" shrinkToFit="1"/>
    </xf>
    <xf numFmtId="1" fontId="1" fillId="0" borderId="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right" vertical="top" wrapText="1"/>
    </xf>
    <xf numFmtId="0" fontId="13" fillId="0" borderId="7" xfId="0" applyFont="1" applyFill="1" applyBorder="1" applyAlignment="1">
      <alignment horizontal="right" vertical="top" wrapText="1"/>
    </xf>
    <xf numFmtId="0" fontId="6" fillId="2" borderId="11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center" vertical="center" wrapText="1"/>
    </xf>
    <xf numFmtId="164" fontId="14" fillId="6" borderId="7" xfId="0" applyNumberFormat="1" applyFont="1" applyFill="1" applyBorder="1" applyAlignment="1">
      <alignment horizontal="center" vertical="center" shrinkToFit="1"/>
    </xf>
    <xf numFmtId="0" fontId="8" fillId="6" borderId="7" xfId="0" applyFont="1" applyFill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0" fontId="16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1" fontId="21" fillId="0" borderId="9" xfId="0" applyNumberFormat="1" applyFont="1" applyBorder="1" applyAlignment="1">
      <alignment horizontal="center" vertical="top"/>
    </xf>
    <xf numFmtId="0" fontId="22" fillId="0" borderId="9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7" fillId="2" borderId="9" xfId="0" applyFont="1" applyFill="1" applyBorder="1" applyAlignment="1">
      <alignment vertical="center"/>
    </xf>
    <xf numFmtId="0" fontId="15" fillId="3" borderId="4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right" vertical="top" wrapText="1"/>
    </xf>
    <xf numFmtId="0" fontId="14" fillId="0" borderId="0" xfId="0" applyFont="1" applyAlignment="1">
      <alignment horizontal="left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top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164" fontId="13" fillId="0" borderId="7" xfId="0" applyNumberFormat="1" applyFont="1" applyFill="1" applyBorder="1" applyAlignment="1">
      <alignment horizontal="center" vertical="center" shrinkToFit="1"/>
    </xf>
    <xf numFmtId="1" fontId="13" fillId="0" borderId="7" xfId="0" applyNumberFormat="1" applyFont="1" applyFill="1" applyBorder="1" applyAlignment="1">
      <alignment horizontal="center" vertical="center" shrinkToFit="1"/>
    </xf>
    <xf numFmtId="0" fontId="17" fillId="0" borderId="23" xfId="0" applyFont="1" applyBorder="1"/>
    <xf numFmtId="0" fontId="17" fillId="0" borderId="24" xfId="0" applyFont="1" applyBorder="1"/>
    <xf numFmtId="0" fontId="26" fillId="0" borderId="24" xfId="0" applyFont="1" applyBorder="1"/>
    <xf numFmtId="0" fontId="15" fillId="7" borderId="31" xfId="0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7" borderId="35" xfId="0" applyFont="1" applyFill="1" applyBorder="1" applyAlignment="1">
      <alignment horizontal="center"/>
    </xf>
    <xf numFmtId="0" fontId="15" fillId="7" borderId="15" xfId="0" applyFont="1" applyFill="1" applyBorder="1" applyAlignment="1">
      <alignment horizontal="center"/>
    </xf>
    <xf numFmtId="0" fontId="15" fillId="7" borderId="36" xfId="0" applyFont="1" applyFill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27" fillId="0" borderId="0" xfId="0" applyFont="1" applyAlignment="1">
      <alignment horizontal="left" vertical="top"/>
    </xf>
    <xf numFmtId="0" fontId="27" fillId="0" borderId="0" xfId="0" applyFont="1" applyFill="1" applyAlignment="1">
      <alignment horizontal="left" vertical="top"/>
    </xf>
    <xf numFmtId="0" fontId="28" fillId="0" borderId="0" xfId="0" applyFont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6" fillId="4" borderId="47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left" vertical="top" wrapText="1"/>
    </xf>
    <xf numFmtId="0" fontId="27" fillId="9" borderId="9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17" fillId="0" borderId="24" xfId="0" applyFont="1" applyFill="1" applyBorder="1"/>
    <xf numFmtId="0" fontId="15" fillId="0" borderId="13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 vertical="top"/>
    </xf>
    <xf numFmtId="0" fontId="28" fillId="0" borderId="0" xfId="0" applyFont="1" applyFill="1" applyAlignment="1">
      <alignment horizontal="left" vertical="top"/>
    </xf>
    <xf numFmtId="0" fontId="19" fillId="0" borderId="52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7" fillId="9" borderId="12" xfId="0" applyFont="1" applyFill="1" applyBorder="1" applyAlignment="1">
      <alignment horizontal="left" vertical="top"/>
    </xf>
    <xf numFmtId="0" fontId="15" fillId="0" borderId="33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27" fillId="9" borderId="31" xfId="0" applyFont="1" applyFill="1" applyBorder="1" applyAlignment="1">
      <alignment horizontal="left" vertical="top"/>
    </xf>
    <xf numFmtId="0" fontId="27" fillId="9" borderId="32" xfId="0" applyFont="1" applyFill="1" applyBorder="1" applyAlignment="1">
      <alignment horizontal="left" vertical="top"/>
    </xf>
    <xf numFmtId="0" fontId="8" fillId="8" borderId="31" xfId="0" applyFont="1" applyFill="1" applyBorder="1" applyAlignment="1">
      <alignment horizontal="left" vertical="top"/>
    </xf>
    <xf numFmtId="0" fontId="15" fillId="0" borderId="45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" fillId="0" borderId="17" xfId="0" applyFont="1" applyFill="1" applyBorder="1" applyAlignment="1">
      <alignment horizontal="right" vertical="top" wrapText="1"/>
    </xf>
    <xf numFmtId="0" fontId="24" fillId="3" borderId="7" xfId="0" applyFont="1" applyFill="1" applyBorder="1" applyAlignment="1">
      <alignment horizontal="left" vertical="top" wrapText="1"/>
    </xf>
    <xf numFmtId="0" fontId="24" fillId="6" borderId="7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5" fillId="0" borderId="9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1" fontId="2" fillId="0" borderId="0" xfId="0" applyNumberFormat="1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1" fontId="14" fillId="3" borderId="8" xfId="0" applyNumberFormat="1" applyFont="1" applyFill="1" applyBorder="1" applyAlignment="1">
      <alignment vertical="center" shrinkToFit="1"/>
    </xf>
    <xf numFmtId="0" fontId="12" fillId="0" borderId="6" xfId="0" applyFont="1" applyBorder="1" applyAlignment="1">
      <alignment vertical="top"/>
    </xf>
    <xf numFmtId="0" fontId="6" fillId="0" borderId="5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" fontId="1" fillId="0" borderId="18" xfId="0" applyNumberFormat="1" applyFont="1" applyFill="1" applyBorder="1" applyAlignment="1">
      <alignment vertical="center" shrinkToFit="1"/>
    </xf>
    <xf numFmtId="1" fontId="1" fillId="0" borderId="0" xfId="0" applyNumberFormat="1" applyFont="1" applyFill="1" applyBorder="1" applyAlignment="1">
      <alignment vertical="center" shrinkToFit="1"/>
    </xf>
    <xf numFmtId="0" fontId="6" fillId="4" borderId="57" xfId="0" applyFont="1" applyFill="1" applyBorder="1" applyAlignment="1">
      <alignment vertical="center" wrapText="1"/>
    </xf>
    <xf numFmtId="1" fontId="1" fillId="0" borderId="56" xfId="0" applyNumberFormat="1" applyFont="1" applyFill="1" applyBorder="1" applyAlignment="1">
      <alignment vertical="top" wrapText="1"/>
    </xf>
    <xf numFmtId="1" fontId="2" fillId="0" borderId="12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5" fillId="0" borderId="8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29" fillId="0" borderId="31" xfId="0" applyFont="1" applyFill="1" applyBorder="1" applyAlignment="1">
      <alignment horizontal="left" vertical="top"/>
    </xf>
    <xf numFmtId="0" fontId="29" fillId="0" borderId="9" xfId="0" applyFont="1" applyFill="1" applyBorder="1" applyAlignment="1">
      <alignment horizontal="left" vertical="top"/>
    </xf>
    <xf numFmtId="0" fontId="29" fillId="0" borderId="12" xfId="0" applyFont="1" applyFill="1" applyBorder="1" applyAlignment="1">
      <alignment horizontal="left" vertical="top"/>
    </xf>
    <xf numFmtId="0" fontId="29" fillId="0" borderId="32" xfId="0" applyFont="1" applyFill="1" applyBorder="1" applyAlignment="1">
      <alignment horizontal="left" vertical="top"/>
    </xf>
    <xf numFmtId="0" fontId="29" fillId="0" borderId="37" xfId="0" applyFont="1" applyFill="1" applyBorder="1" applyAlignment="1">
      <alignment horizontal="left" vertical="top"/>
    </xf>
    <xf numFmtId="0" fontId="29" fillId="0" borderId="38" xfId="0" applyFont="1" applyFill="1" applyBorder="1" applyAlignment="1">
      <alignment horizontal="left" vertical="top"/>
    </xf>
    <xf numFmtId="0" fontId="29" fillId="0" borderId="23" xfId="0" applyFont="1" applyFill="1" applyBorder="1" applyAlignment="1">
      <alignment horizontal="left" vertical="top"/>
    </xf>
    <xf numFmtId="0" fontId="29" fillId="0" borderId="39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right" vertical="center" wrapText="1"/>
    </xf>
    <xf numFmtId="0" fontId="29" fillId="7" borderId="9" xfId="0" applyFont="1" applyFill="1" applyBorder="1" applyAlignment="1">
      <alignment horizontal="left" vertical="top"/>
    </xf>
    <xf numFmtId="0" fontId="29" fillId="7" borderId="31" xfId="0" applyFont="1" applyFill="1" applyBorder="1" applyAlignment="1">
      <alignment horizontal="left" vertical="top"/>
    </xf>
    <xf numFmtId="0" fontId="29" fillId="7" borderId="32" xfId="0" applyFont="1" applyFill="1" applyBorder="1" applyAlignment="1">
      <alignment horizontal="left" vertical="top"/>
    </xf>
    <xf numFmtId="0" fontId="29" fillId="7" borderId="37" xfId="0" applyFont="1" applyFill="1" applyBorder="1" applyAlignment="1">
      <alignment horizontal="left" vertical="top"/>
    </xf>
    <xf numFmtId="0" fontId="29" fillId="7" borderId="38" xfId="0" applyFont="1" applyFill="1" applyBorder="1" applyAlignment="1">
      <alignment horizontal="left" vertical="top"/>
    </xf>
    <xf numFmtId="0" fontId="29" fillId="7" borderId="39" xfId="0" applyFont="1" applyFill="1" applyBorder="1" applyAlignment="1">
      <alignment horizontal="left" vertical="top"/>
    </xf>
    <xf numFmtId="0" fontId="15" fillId="7" borderId="20" xfId="0" applyFont="1" applyFill="1" applyBorder="1" applyAlignment="1">
      <alignment horizontal="center"/>
    </xf>
    <xf numFmtId="0" fontId="27" fillId="9" borderId="14" xfId="0" applyFont="1" applyFill="1" applyBorder="1" applyAlignment="1">
      <alignment horizontal="left" vertical="top"/>
    </xf>
    <xf numFmtId="0" fontId="29" fillId="7" borderId="46" xfId="0" applyFont="1" applyFill="1" applyBorder="1" applyAlignment="1">
      <alignment horizontal="left" vertical="top"/>
    </xf>
    <xf numFmtId="0" fontId="29" fillId="0" borderId="14" xfId="0" applyFont="1" applyFill="1" applyBorder="1" applyAlignment="1">
      <alignment horizontal="left" vertical="top"/>
    </xf>
    <xf numFmtId="0" fontId="29" fillId="0" borderId="46" xfId="0" applyFont="1" applyFill="1" applyBorder="1" applyAlignment="1">
      <alignment horizontal="left" vertical="top"/>
    </xf>
    <xf numFmtId="0" fontId="15" fillId="7" borderId="32" xfId="0" applyFont="1" applyFill="1" applyBorder="1" applyAlignment="1">
      <alignment horizontal="center"/>
    </xf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2" fillId="0" borderId="24" xfId="0" applyFont="1" applyBorder="1"/>
    <xf numFmtId="0" fontId="33" fillId="0" borderId="24" xfId="0" applyFont="1" applyBorder="1"/>
    <xf numFmtId="0" fontId="34" fillId="0" borderId="0" xfId="0" applyFont="1" applyAlignment="1">
      <alignment horizontal="left" vertical="top"/>
    </xf>
    <xf numFmtId="0" fontId="30" fillId="0" borderId="31" xfId="0" applyFont="1" applyBorder="1" applyAlignment="1">
      <alignment horizontal="center"/>
    </xf>
    <xf numFmtId="0" fontId="30" fillId="7" borderId="31" xfId="0" applyFont="1" applyFill="1" applyBorder="1" applyAlignment="1">
      <alignment horizontal="center"/>
    </xf>
    <xf numFmtId="0" fontId="30" fillId="7" borderId="9" xfId="0" applyFont="1" applyFill="1" applyBorder="1" applyAlignment="1">
      <alignment horizontal="center"/>
    </xf>
    <xf numFmtId="0" fontId="35" fillId="0" borderId="9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36" xfId="0" applyFont="1" applyBorder="1" applyAlignment="1">
      <alignment horizontal="center"/>
    </xf>
    <xf numFmtId="0" fontId="30" fillId="7" borderId="35" xfId="0" applyFont="1" applyFill="1" applyBorder="1" applyAlignment="1">
      <alignment horizontal="center"/>
    </xf>
    <xf numFmtId="0" fontId="30" fillId="7" borderId="15" xfId="0" applyFont="1" applyFill="1" applyBorder="1" applyAlignment="1">
      <alignment horizontal="center"/>
    </xf>
    <xf numFmtId="0" fontId="30" fillId="7" borderId="36" xfId="0" applyFont="1" applyFill="1" applyBorder="1" applyAlignment="1">
      <alignment horizontal="center"/>
    </xf>
    <xf numFmtId="0" fontId="34" fillId="3" borderId="5" xfId="0" applyFont="1" applyFill="1" applyBorder="1" applyAlignment="1">
      <alignment horizontal="left" vertical="top"/>
    </xf>
    <xf numFmtId="0" fontId="34" fillId="11" borderId="31" xfId="0" applyFont="1" applyFill="1" applyBorder="1"/>
    <xf numFmtId="0" fontId="34" fillId="11" borderId="9" xfId="0" applyFont="1" applyFill="1" applyBorder="1"/>
    <xf numFmtId="0" fontId="34" fillId="11" borderId="32" xfId="0" applyFont="1" applyFill="1" applyBorder="1"/>
    <xf numFmtId="0" fontId="34" fillId="0" borderId="31" xfId="0" applyFont="1" applyBorder="1" applyAlignment="1">
      <alignment horizontal="left" vertical="top"/>
    </xf>
    <xf numFmtId="0" fontId="34" fillId="0" borderId="9" xfId="0" applyFont="1" applyBorder="1" applyAlignment="1">
      <alignment horizontal="left" vertical="top"/>
    </xf>
    <xf numFmtId="0" fontId="34" fillId="0" borderId="9" xfId="0" applyFont="1" applyBorder="1"/>
    <xf numFmtId="0" fontId="34" fillId="0" borderId="32" xfId="0" applyFont="1" applyBorder="1"/>
    <xf numFmtId="0" fontId="34" fillId="7" borderId="31" xfId="0" applyFont="1" applyFill="1" applyBorder="1"/>
    <xf numFmtId="0" fontId="34" fillId="7" borderId="9" xfId="0" applyFont="1" applyFill="1" applyBorder="1"/>
    <xf numFmtId="0" fontId="34" fillId="7" borderId="32" xfId="0" applyFont="1" applyFill="1" applyBorder="1"/>
    <xf numFmtId="0" fontId="34" fillId="0" borderId="13" xfId="0" applyFont="1" applyBorder="1"/>
    <xf numFmtId="0" fontId="23" fillId="0" borderId="31" xfId="0" applyFont="1" applyBorder="1"/>
    <xf numFmtId="0" fontId="23" fillId="0" borderId="9" xfId="0" applyFont="1" applyBorder="1"/>
    <xf numFmtId="0" fontId="23" fillId="0" borderId="32" xfId="0" applyFont="1" applyBorder="1"/>
    <xf numFmtId="0" fontId="34" fillId="0" borderId="7" xfId="0" applyFont="1" applyBorder="1" applyAlignment="1">
      <alignment horizontal="left" vertical="top"/>
    </xf>
    <xf numFmtId="0" fontId="34" fillId="3" borderId="7" xfId="0" applyFont="1" applyFill="1" applyBorder="1" applyAlignment="1">
      <alignment horizontal="left" vertical="top"/>
    </xf>
    <xf numFmtId="0" fontId="23" fillId="11" borderId="31" xfId="0" applyFont="1" applyFill="1" applyBorder="1"/>
    <xf numFmtId="0" fontId="23" fillId="11" borderId="9" xfId="0" applyFont="1" applyFill="1" applyBorder="1"/>
    <xf numFmtId="0" fontId="23" fillId="11" borderId="32" xfId="0" applyFont="1" applyFill="1" applyBorder="1"/>
    <xf numFmtId="0" fontId="34" fillId="5" borderId="7" xfId="0" applyFont="1" applyFill="1" applyBorder="1" applyAlignment="1">
      <alignment horizontal="left" vertical="top"/>
    </xf>
    <xf numFmtId="0" fontId="30" fillId="0" borderId="0" xfId="0" applyFont="1"/>
    <xf numFmtId="0" fontId="34" fillId="0" borderId="0" xfId="0" applyFont="1"/>
    <xf numFmtId="0" fontId="23" fillId="0" borderId="0" xfId="0" applyFont="1"/>
    <xf numFmtId="0" fontId="34" fillId="6" borderId="7" xfId="0" applyFont="1" applyFill="1" applyBorder="1" applyAlignment="1">
      <alignment horizontal="left" vertical="top"/>
    </xf>
    <xf numFmtId="0" fontId="30" fillId="0" borderId="9" xfId="0" applyFont="1" applyBorder="1" applyAlignment="1">
      <alignment horizontal="left" vertical="top" wrapText="1"/>
    </xf>
    <xf numFmtId="0" fontId="36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7" xfId="0" applyFont="1" applyBorder="1" applyAlignment="1">
      <alignment horizontal="left" vertical="top"/>
    </xf>
    <xf numFmtId="0" fontId="36" fillId="0" borderId="9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35" fillId="0" borderId="9" xfId="0" applyFont="1" applyBorder="1" applyAlignment="1">
      <alignment horizontal="left" vertical="top"/>
    </xf>
    <xf numFmtId="0" fontId="30" fillId="7" borderId="12" xfId="0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34" fillId="0" borderId="0" xfId="0" applyFont="1" applyAlignment="1">
      <alignment horizontal="right" wrapText="1"/>
    </xf>
    <xf numFmtId="0" fontId="32" fillId="0" borderId="0" xfId="0" applyFont="1" applyAlignment="1">
      <alignment horizontal="left" vertical="top"/>
    </xf>
    <xf numFmtId="0" fontId="32" fillId="0" borderId="24" xfId="0" applyFont="1" applyFill="1" applyBorder="1"/>
    <xf numFmtId="0" fontId="34" fillId="0" borderId="0" xfId="0" applyFont="1" applyAlignment="1">
      <alignment horizontal="right" vertical="top" wrapText="1"/>
    </xf>
    <xf numFmtId="0" fontId="32" fillId="0" borderId="62" xfId="0" applyFont="1" applyBorder="1" applyAlignment="1">
      <alignment vertical="center"/>
    </xf>
    <xf numFmtId="0" fontId="32" fillId="0" borderId="63" xfId="0" applyFont="1" applyBorder="1" applyAlignment="1">
      <alignment vertical="center"/>
    </xf>
    <xf numFmtId="0" fontId="32" fillId="0" borderId="64" xfId="0" applyFont="1" applyBorder="1" applyAlignment="1">
      <alignment vertical="center"/>
    </xf>
    <xf numFmtId="0" fontId="32" fillId="2" borderId="11" xfId="0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30" fillId="0" borderId="33" xfId="0" applyFont="1" applyFill="1" applyBorder="1" applyAlignment="1">
      <alignment horizontal="center"/>
    </xf>
    <xf numFmtId="0" fontId="30" fillId="0" borderId="13" xfId="0" applyFont="1" applyFill="1" applyBorder="1" applyAlignment="1">
      <alignment horizontal="center"/>
    </xf>
    <xf numFmtId="0" fontId="30" fillId="0" borderId="34" xfId="0" applyFont="1" applyFill="1" applyBorder="1" applyAlignment="1">
      <alignment horizontal="center"/>
    </xf>
    <xf numFmtId="0" fontId="32" fillId="2" borderId="8" xfId="0" applyFont="1" applyFill="1" applyBorder="1" applyAlignment="1">
      <alignment vertical="center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center" vertical="center" shrinkToFit="1"/>
    </xf>
    <xf numFmtId="2" fontId="35" fillId="0" borderId="7" xfId="0" applyNumberFormat="1" applyFont="1" applyBorder="1" applyAlignment="1">
      <alignment horizontal="center" vertical="center" wrapText="1" shrinkToFit="1"/>
    </xf>
    <xf numFmtId="2" fontId="32" fillId="0" borderId="7" xfId="0" applyNumberFormat="1" applyFont="1" applyBorder="1" applyAlignment="1">
      <alignment horizontal="center" vertical="center" wrapText="1" shrinkToFit="1"/>
    </xf>
    <xf numFmtId="0" fontId="35" fillId="0" borderId="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30" fillId="0" borderId="39" xfId="0" applyFont="1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36" fillId="0" borderId="18" xfId="0" applyFont="1" applyFill="1" applyBorder="1" applyAlignment="1">
      <alignment horizontal="right" vertical="top" wrapText="1"/>
    </xf>
    <xf numFmtId="1" fontId="36" fillId="0" borderId="17" xfId="0" applyNumberFormat="1" applyFont="1" applyFill="1" applyBorder="1" applyAlignment="1">
      <alignment horizontal="center" vertical="center" shrinkToFit="1"/>
    </xf>
    <xf numFmtId="164" fontId="36" fillId="0" borderId="17" xfId="0" applyNumberFormat="1" applyFont="1" applyFill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right" vertical="top" wrapText="1"/>
    </xf>
    <xf numFmtId="1" fontId="36" fillId="0" borderId="0" xfId="0" applyNumberFormat="1" applyFont="1" applyFill="1" applyBorder="1" applyAlignment="1">
      <alignment horizontal="center" vertical="center" shrinkToFit="1"/>
    </xf>
    <xf numFmtId="164" fontId="36" fillId="0" borderId="0" xfId="0" applyNumberFormat="1" applyFont="1" applyFill="1" applyBorder="1" applyAlignment="1">
      <alignment horizontal="center" vertical="center" shrinkToFit="1"/>
    </xf>
    <xf numFmtId="0" fontId="32" fillId="2" borderId="9" xfId="0" applyFont="1" applyFill="1" applyBorder="1" applyAlignment="1">
      <alignment vertical="center" wrapText="1"/>
    </xf>
    <xf numFmtId="0" fontId="30" fillId="3" borderId="7" xfId="0" applyFont="1" applyFill="1" applyBorder="1" applyAlignment="1">
      <alignment horizontal="left" vertical="top" wrapText="1"/>
    </xf>
    <xf numFmtId="1" fontId="34" fillId="3" borderId="5" xfId="0" applyNumberFormat="1" applyFont="1" applyFill="1" applyBorder="1" applyAlignment="1">
      <alignment horizontal="center" vertical="center" shrinkToFi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Border="1" applyAlignment="1">
      <alignment horizontal="right" vertical="top" wrapText="1"/>
    </xf>
    <xf numFmtId="1" fontId="38" fillId="0" borderId="7" xfId="0" applyNumberFormat="1" applyFont="1" applyBorder="1" applyAlignment="1">
      <alignment horizontal="center" vertical="center" shrinkToFit="1"/>
    </xf>
    <xf numFmtId="1" fontId="38" fillId="0" borderId="7" xfId="0" applyNumberFormat="1" applyFont="1" applyFill="1" applyBorder="1" applyAlignment="1">
      <alignment horizontal="center" vertical="center" shrinkToFit="1"/>
    </xf>
    <xf numFmtId="164" fontId="34" fillId="0" borderId="7" xfId="0" applyNumberFormat="1" applyFont="1" applyFill="1" applyBorder="1" applyAlignment="1">
      <alignment horizontal="center" vertical="center" shrinkToFit="1"/>
    </xf>
    <xf numFmtId="0" fontId="30" fillId="5" borderId="7" xfId="0" applyFont="1" applyFill="1" applyBorder="1" applyAlignment="1">
      <alignment vertical="top" wrapText="1"/>
    </xf>
    <xf numFmtId="1" fontId="34" fillId="3" borderId="7" xfId="0" applyNumberFormat="1" applyFont="1" applyFill="1" applyBorder="1" applyAlignment="1">
      <alignment horizontal="center" vertical="center" shrinkToFit="1"/>
    </xf>
    <xf numFmtId="164" fontId="34" fillId="6" borderId="7" xfId="0" applyNumberFormat="1" applyFont="1" applyFill="1" applyBorder="1" applyAlignment="1">
      <alignment horizontal="center" vertical="center" shrinkToFit="1"/>
    </xf>
    <xf numFmtId="0" fontId="38" fillId="0" borderId="7" xfId="0" applyFont="1" applyFill="1" applyBorder="1" applyAlignment="1">
      <alignment horizontal="right" vertical="top" wrapText="1"/>
    </xf>
    <xf numFmtId="0" fontId="30" fillId="0" borderId="7" xfId="0" applyFont="1" applyFill="1" applyBorder="1" applyAlignment="1">
      <alignment horizontal="right" vertical="top" wrapText="1"/>
    </xf>
    <xf numFmtId="1" fontId="34" fillId="0" borderId="7" xfId="0" applyNumberFormat="1" applyFont="1" applyFill="1" applyBorder="1" applyAlignment="1">
      <alignment horizontal="center" vertical="center" shrinkToFit="1"/>
    </xf>
    <xf numFmtId="0" fontId="30" fillId="6" borderId="7" xfId="0" applyFont="1" applyFill="1" applyBorder="1" applyAlignment="1">
      <alignment horizontal="left" vertical="top" wrapText="1"/>
    </xf>
    <xf numFmtId="0" fontId="34" fillId="0" borderId="0" xfId="0" applyFont="1" applyAlignment="1">
      <alignment horizontal="right" vertical="top"/>
    </xf>
    <xf numFmtId="0" fontId="36" fillId="0" borderId="8" xfId="0" applyFont="1" applyFill="1" applyBorder="1" applyAlignment="1">
      <alignment horizontal="right" vertical="top" wrapText="1"/>
    </xf>
    <xf numFmtId="1" fontId="36" fillId="0" borderId="9" xfId="0" applyNumberFormat="1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164" fontId="36" fillId="0" borderId="7" xfId="0" applyNumberFormat="1" applyFont="1" applyFill="1" applyBorder="1" applyAlignment="1">
      <alignment horizontal="center" vertical="center" shrinkToFit="1"/>
    </xf>
    <xf numFmtId="164" fontId="36" fillId="0" borderId="50" xfId="0" applyNumberFormat="1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left" vertical="top" wrapText="1"/>
    </xf>
    <xf numFmtId="0" fontId="36" fillId="0" borderId="9" xfId="0" applyFont="1" applyBorder="1" applyAlignment="1">
      <alignment horizontal="right" vertical="center" wrapText="1"/>
    </xf>
    <xf numFmtId="1" fontId="36" fillId="0" borderId="9" xfId="0" applyNumberFormat="1" applyFont="1" applyBorder="1" applyAlignment="1">
      <alignment horizontal="center" vertical="center" shrinkToFit="1"/>
    </xf>
    <xf numFmtId="164" fontId="36" fillId="0" borderId="49" xfId="0" applyNumberFormat="1" applyFont="1" applyFill="1" applyBorder="1" applyAlignment="1">
      <alignment horizontal="center" vertical="center" shrinkToFit="1"/>
    </xf>
    <xf numFmtId="0" fontId="36" fillId="0" borderId="0" xfId="0" applyFont="1" applyBorder="1" applyAlignment="1">
      <alignment horizontal="right" vertical="center" wrapText="1"/>
    </xf>
    <xf numFmtId="1" fontId="36" fillId="0" borderId="0" xfId="0" applyNumberFormat="1" applyFont="1" applyBorder="1" applyAlignment="1">
      <alignment horizontal="center" vertical="center" shrinkToFit="1"/>
    </xf>
    <xf numFmtId="0" fontId="39" fillId="0" borderId="0" xfId="0" applyFont="1" applyBorder="1" applyAlignment="1">
      <alignment horizontal="center" vertical="center" wrapText="1"/>
    </xf>
    <xf numFmtId="164" fontId="39" fillId="0" borderId="0" xfId="0" applyNumberFormat="1" applyFont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left" vertical="center" wrapText="1"/>
    </xf>
    <xf numFmtId="164" fontId="34" fillId="0" borderId="7" xfId="0" applyNumberFormat="1" applyFont="1" applyBorder="1" applyAlignment="1">
      <alignment horizontal="center" vertical="center" shrinkToFit="1"/>
    </xf>
    <xf numFmtId="0" fontId="30" fillId="3" borderId="4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right" vertical="top" wrapText="1"/>
    </xf>
    <xf numFmtId="0" fontId="30" fillId="0" borderId="7" xfId="0" applyFont="1" applyBorder="1" applyAlignment="1">
      <alignment horizontal="right" vertical="top" wrapText="1"/>
    </xf>
    <xf numFmtId="0" fontId="36" fillId="0" borderId="9" xfId="0" applyFont="1" applyFill="1" applyBorder="1" applyAlignment="1">
      <alignment horizontal="right" vertical="top" wrapText="1"/>
    </xf>
    <xf numFmtId="1" fontId="36" fillId="0" borderId="0" xfId="0" applyNumberFormat="1" applyFont="1" applyFill="1" applyBorder="1" applyAlignment="1">
      <alignment horizontal="center" vertical="top" wrapText="1"/>
    </xf>
    <xf numFmtId="0" fontId="40" fillId="0" borderId="0" xfId="0" applyFont="1" applyBorder="1" applyAlignment="1">
      <alignment horizontal="center" vertical="top" wrapText="1"/>
    </xf>
    <xf numFmtId="0" fontId="30" fillId="0" borderId="4" xfId="0" applyFont="1" applyFill="1" applyBorder="1" applyAlignment="1">
      <alignment horizontal="right" vertical="top" wrapText="1"/>
    </xf>
    <xf numFmtId="164" fontId="36" fillId="0" borderId="16" xfId="0" applyNumberFormat="1" applyFont="1" applyFill="1" applyBorder="1" applyAlignment="1">
      <alignment horizontal="center" vertical="center" shrinkToFit="1"/>
    </xf>
    <xf numFmtId="0" fontId="32" fillId="2" borderId="2" xfId="0" applyFont="1" applyFill="1" applyBorder="1" applyAlignment="1">
      <alignment horizontal="left" vertical="center" wrapText="1"/>
    </xf>
    <xf numFmtId="0" fontId="30" fillId="3" borderId="9" xfId="0" applyFont="1" applyFill="1" applyBorder="1" applyAlignment="1">
      <alignment horizontal="left" vertical="top" wrapText="1"/>
    </xf>
    <xf numFmtId="0" fontId="30" fillId="0" borderId="9" xfId="0" applyFont="1" applyFill="1" applyBorder="1" applyAlignment="1">
      <alignment horizontal="right" vertical="top" wrapText="1"/>
    </xf>
    <xf numFmtId="0" fontId="30" fillId="0" borderId="4" xfId="0" applyFont="1" applyBorder="1" applyAlignment="1">
      <alignment horizontal="right" vertical="top" wrapText="1"/>
    </xf>
    <xf numFmtId="164" fontId="36" fillId="0" borderId="9" xfId="0" applyNumberFormat="1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right" vertical="top" wrapText="1"/>
    </xf>
    <xf numFmtId="0" fontId="30" fillId="0" borderId="0" xfId="0" applyFont="1" applyBorder="1" applyAlignment="1">
      <alignment horizontal="right" vertical="top" wrapText="1"/>
    </xf>
    <xf numFmtId="164" fontId="34" fillId="0" borderId="0" xfId="0" applyNumberFormat="1" applyFont="1" applyFill="1" applyBorder="1" applyAlignment="1">
      <alignment horizontal="center" vertical="center" shrinkToFit="1"/>
    </xf>
    <xf numFmtId="0" fontId="32" fillId="0" borderId="9" xfId="0" applyFont="1" applyBorder="1" applyAlignment="1">
      <alignment horizontal="center" vertical="center" wrapText="1"/>
    </xf>
    <xf numFmtId="2" fontId="35" fillId="0" borderId="9" xfId="0" applyNumberFormat="1" applyFont="1" applyBorder="1" applyAlignment="1">
      <alignment horizontal="center" vertical="center" shrinkToFit="1"/>
    </xf>
    <xf numFmtId="2" fontId="35" fillId="0" borderId="9" xfId="0" applyNumberFormat="1" applyFont="1" applyBorder="1" applyAlignment="1">
      <alignment horizontal="center" vertical="center" wrapText="1" shrinkToFit="1"/>
    </xf>
    <xf numFmtId="2" fontId="32" fillId="0" borderId="9" xfId="0" applyNumberFormat="1" applyFont="1" applyBorder="1" applyAlignment="1">
      <alignment horizontal="center" vertical="center" wrapText="1" shrinkToFit="1"/>
    </xf>
    <xf numFmtId="1" fontId="36" fillId="0" borderId="9" xfId="0" applyNumberFormat="1" applyFont="1" applyBorder="1" applyAlignment="1">
      <alignment horizontal="center" vertical="top" shrinkToFit="1"/>
    </xf>
    <xf numFmtId="0" fontId="35" fillId="0" borderId="0" xfId="0" applyFont="1" applyAlignment="1">
      <alignment horizontal="left" vertical="top"/>
    </xf>
    <xf numFmtId="0" fontId="39" fillId="0" borderId="9" xfId="0" applyFont="1" applyBorder="1" applyAlignment="1">
      <alignment horizontal="right" vertical="top"/>
    </xf>
    <xf numFmtId="164" fontId="39" fillId="0" borderId="16" xfId="0" applyNumberFormat="1" applyFont="1" applyFill="1" applyBorder="1" applyAlignment="1">
      <alignment horizontal="center" vertical="center" shrinkToFi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Fill="1" applyAlignment="1">
      <alignment horizontal="left" vertical="top"/>
    </xf>
    <xf numFmtId="0" fontId="34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3" fillId="0" borderId="4" xfId="0" applyFont="1" applyBorder="1" applyAlignment="1">
      <alignment horizontal="left" vertical="top"/>
    </xf>
    <xf numFmtId="0" fontId="36" fillId="0" borderId="17" xfId="0" applyFont="1" applyFill="1" applyBorder="1" applyAlignment="1">
      <alignment horizontal="center" vertical="center" wrapText="1"/>
    </xf>
    <xf numFmtId="1" fontId="36" fillId="0" borderId="17" xfId="0" applyNumberFormat="1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center" vertical="center" wrapText="1"/>
    </xf>
    <xf numFmtId="1" fontId="36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top"/>
    </xf>
    <xf numFmtId="0" fontId="34" fillId="3" borderId="5" xfId="0" applyFont="1" applyFill="1" applyBorder="1" applyAlignment="1">
      <alignment horizontal="center" vertical="center" wrapText="1"/>
    </xf>
    <xf numFmtId="0" fontId="34" fillId="10" borderId="31" xfId="0" applyFont="1" applyFill="1" applyBorder="1" applyAlignment="1">
      <alignment horizontal="left" vertical="top"/>
    </xf>
    <xf numFmtId="0" fontId="34" fillId="10" borderId="9" xfId="0" applyFont="1" applyFill="1" applyBorder="1" applyAlignment="1">
      <alignment horizontal="left" vertical="top"/>
    </xf>
    <xf numFmtId="0" fontId="34" fillId="10" borderId="32" xfId="0" applyFont="1" applyFill="1" applyBorder="1" applyAlignment="1">
      <alignment horizontal="left" vertical="top"/>
    </xf>
    <xf numFmtId="0" fontId="34" fillId="9" borderId="9" xfId="0" applyFont="1" applyFill="1" applyBorder="1" applyAlignment="1">
      <alignment horizontal="left" vertical="top"/>
    </xf>
    <xf numFmtId="0" fontId="38" fillId="0" borderId="7" xfId="0" applyFont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/>
    </xf>
    <xf numFmtId="0" fontId="34" fillId="0" borderId="32" xfId="0" applyFont="1" applyBorder="1" applyAlignment="1">
      <alignment horizontal="left" vertical="top"/>
    </xf>
    <xf numFmtId="0" fontId="34" fillId="7" borderId="9" xfId="0" applyFont="1" applyFill="1" applyBorder="1" applyAlignment="1">
      <alignment horizontal="left" vertical="top"/>
    </xf>
    <xf numFmtId="0" fontId="34" fillId="0" borderId="9" xfId="0" applyFont="1" applyFill="1" applyBorder="1" applyAlignment="1">
      <alignment horizontal="left" vertical="top"/>
    </xf>
    <xf numFmtId="0" fontId="34" fillId="6" borderId="7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37" xfId="0" applyFont="1" applyBorder="1" applyAlignment="1">
      <alignment horizontal="left" vertical="top"/>
    </xf>
    <xf numFmtId="0" fontId="34" fillId="0" borderId="38" xfId="0" applyFont="1" applyBorder="1" applyAlignment="1">
      <alignment horizontal="left" vertical="top"/>
    </xf>
    <xf numFmtId="0" fontId="34" fillId="0" borderId="39" xfId="0" applyFont="1" applyBorder="1" applyAlignment="1">
      <alignment horizontal="left" vertical="top"/>
    </xf>
    <xf numFmtId="1" fontId="36" fillId="0" borderId="9" xfId="0" applyNumberFormat="1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1" fontId="36" fillId="0" borderId="0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center"/>
    </xf>
    <xf numFmtId="0" fontId="23" fillId="0" borderId="4" xfId="0" applyFont="1" applyBorder="1" applyAlignment="1">
      <alignment vertical="top"/>
    </xf>
    <xf numFmtId="0" fontId="34" fillId="3" borderId="7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/>
    </xf>
    <xf numFmtId="0" fontId="36" fillId="0" borderId="7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0" fontId="34" fillId="0" borderId="7" xfId="0" applyFont="1" applyFill="1" applyBorder="1" applyAlignment="1">
      <alignment horizontal="left" vertical="top"/>
    </xf>
    <xf numFmtId="0" fontId="34" fillId="0" borderId="0" xfId="0" applyFont="1" applyAlignment="1">
      <alignment horizontal="center" vertical="top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left" vertical="top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top"/>
    </xf>
    <xf numFmtId="0" fontId="40" fillId="0" borderId="0" xfId="0" applyFont="1" applyFill="1" applyAlignment="1">
      <alignment horizontal="left" vertical="top"/>
    </xf>
    <xf numFmtId="0" fontId="34" fillId="0" borderId="13" xfId="0" applyFont="1" applyBorder="1" applyAlignment="1">
      <alignment horizontal="center" vertical="center"/>
    </xf>
    <xf numFmtId="0" fontId="36" fillId="0" borderId="0" xfId="0" applyFont="1" applyFill="1" applyAlignment="1">
      <alignment horizontal="left" vertical="top"/>
    </xf>
    <xf numFmtId="1" fontId="39" fillId="0" borderId="9" xfId="0" applyNumberFormat="1" applyFont="1" applyBorder="1" applyAlignment="1">
      <alignment horizontal="center" vertical="top"/>
    </xf>
    <xf numFmtId="164" fontId="34" fillId="0" borderId="0" xfId="0" applyNumberFormat="1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0" fillId="7" borderId="37" xfId="0" applyFont="1" applyFill="1" applyBorder="1" applyAlignment="1">
      <alignment horizontal="center"/>
    </xf>
    <xf numFmtId="0" fontId="30" fillId="7" borderId="38" xfId="0" applyFont="1" applyFill="1" applyBorder="1" applyAlignment="1">
      <alignment horizontal="center"/>
    </xf>
    <xf numFmtId="0" fontId="30" fillId="7" borderId="39" xfId="0" applyFont="1" applyFill="1" applyBorder="1" applyAlignment="1">
      <alignment horizontal="center"/>
    </xf>
    <xf numFmtId="0" fontId="30" fillId="7" borderId="23" xfId="0" applyFont="1" applyFill="1" applyBorder="1" applyAlignment="1">
      <alignment horizontal="center"/>
    </xf>
    <xf numFmtId="0" fontId="30" fillId="7" borderId="32" xfId="0" applyFont="1" applyFill="1" applyBorder="1" applyAlignment="1">
      <alignment horizontal="center"/>
    </xf>
    <xf numFmtId="0" fontId="34" fillId="7" borderId="31" xfId="0" applyFont="1" applyFill="1" applyBorder="1" applyAlignment="1">
      <alignment horizontal="left" vertical="top"/>
    </xf>
    <xf numFmtId="0" fontId="34" fillId="7" borderId="32" xfId="0" applyFont="1" applyFill="1" applyBorder="1" applyAlignment="1">
      <alignment horizontal="left" vertical="top"/>
    </xf>
    <xf numFmtId="0" fontId="34" fillId="7" borderId="37" xfId="0" applyFont="1" applyFill="1" applyBorder="1" applyAlignment="1">
      <alignment horizontal="left" vertical="top"/>
    </xf>
    <xf numFmtId="0" fontId="34" fillId="7" borderId="38" xfId="0" applyFont="1" applyFill="1" applyBorder="1" applyAlignment="1">
      <alignment horizontal="left" vertical="top"/>
    </xf>
    <xf numFmtId="0" fontId="34" fillId="7" borderId="39" xfId="0" applyFont="1" applyFill="1" applyBorder="1" applyAlignment="1">
      <alignment horizontal="left" vertical="top"/>
    </xf>
    <xf numFmtId="0" fontId="23" fillId="0" borderId="24" xfId="0" applyFont="1" applyBorder="1" applyAlignment="1">
      <alignment horizontal="center"/>
    </xf>
    <xf numFmtId="0" fontId="34" fillId="9" borderId="14" xfId="0" applyFont="1" applyFill="1" applyBorder="1" applyAlignment="1">
      <alignment horizontal="left" vertical="top"/>
    </xf>
    <xf numFmtId="0" fontId="23" fillId="0" borderId="65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6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34" fillId="9" borderId="31" xfId="0" applyFont="1" applyFill="1" applyBorder="1" applyAlignment="1">
      <alignment horizontal="left" vertical="top"/>
    </xf>
    <xf numFmtId="0" fontId="34" fillId="9" borderId="32" xfId="0" applyFont="1" applyFill="1" applyBorder="1" applyAlignment="1">
      <alignment horizontal="left" vertical="top"/>
    </xf>
    <xf numFmtId="0" fontId="34" fillId="0" borderId="31" xfId="0" applyFont="1" applyFill="1" applyBorder="1" applyAlignment="1">
      <alignment horizontal="left" vertical="top"/>
    </xf>
    <xf numFmtId="0" fontId="34" fillId="0" borderId="32" xfId="0" applyFont="1" applyFill="1" applyBorder="1" applyAlignment="1">
      <alignment horizontal="left" vertical="top"/>
    </xf>
    <xf numFmtId="0" fontId="34" fillId="0" borderId="37" xfId="0" applyFont="1" applyFill="1" applyBorder="1" applyAlignment="1">
      <alignment horizontal="left" vertical="top"/>
    </xf>
    <xf numFmtId="0" fontId="34" fillId="0" borderId="38" xfId="0" applyFont="1" applyFill="1" applyBorder="1" applyAlignment="1">
      <alignment horizontal="left" vertical="top"/>
    </xf>
    <xf numFmtId="0" fontId="34" fillId="0" borderId="39" xfId="0" applyFont="1" applyFill="1" applyBorder="1" applyAlignment="1">
      <alignment horizontal="left" vertical="top"/>
    </xf>
    <xf numFmtId="0" fontId="30" fillId="0" borderId="32" xfId="0" applyFont="1" applyBorder="1"/>
    <xf numFmtId="0" fontId="30" fillId="0" borderId="39" xfId="0" applyFont="1" applyBorder="1"/>
    <xf numFmtId="0" fontId="34" fillId="0" borderId="38" xfId="0" applyFont="1" applyBorder="1"/>
    <xf numFmtId="0" fontId="34" fillId="0" borderId="39" xfId="0" applyFont="1" applyBorder="1"/>
    <xf numFmtId="0" fontId="34" fillId="7" borderId="37" xfId="0" applyFont="1" applyFill="1" applyBorder="1"/>
    <xf numFmtId="0" fontId="34" fillId="7" borderId="38" xfId="0" applyFont="1" applyFill="1" applyBorder="1"/>
    <xf numFmtId="0" fontId="34" fillId="7" borderId="39" xfId="0" applyFont="1" applyFill="1" applyBorder="1"/>
    <xf numFmtId="0" fontId="34" fillId="0" borderId="0" xfId="0" applyFont="1" applyFill="1"/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 vertical="top" wrapText="1"/>
    </xf>
    <xf numFmtId="0" fontId="30" fillId="0" borderId="13" xfId="0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2" fontId="35" fillId="0" borderId="8" xfId="0" applyNumberFormat="1" applyFont="1" applyBorder="1" applyAlignment="1">
      <alignment horizontal="center" vertical="center" shrinkToFit="1"/>
    </xf>
    <xf numFmtId="1" fontId="34" fillId="0" borderId="7" xfId="0" applyNumberFormat="1" applyFont="1" applyBorder="1" applyAlignment="1">
      <alignment horizontal="center" vertical="center" shrinkToFit="1"/>
    </xf>
    <xf numFmtId="0" fontId="34" fillId="0" borderId="67" xfId="0" applyFont="1" applyBorder="1" applyAlignment="1">
      <alignment horizontal="left" vertical="top"/>
    </xf>
    <xf numFmtId="0" fontId="34" fillId="0" borderId="68" xfId="0" applyFont="1" applyBorder="1" applyAlignment="1">
      <alignment horizontal="left" vertical="top"/>
    </xf>
    <xf numFmtId="0" fontId="30" fillId="5" borderId="4" xfId="0" applyFont="1" applyFill="1" applyBorder="1" applyAlignment="1">
      <alignment horizontal="left" vertical="top" wrapText="1"/>
    </xf>
    <xf numFmtId="0" fontId="30" fillId="5" borderId="7" xfId="0" applyFont="1" applyFill="1" applyBorder="1" applyAlignment="1">
      <alignment horizontal="left" vertical="top" wrapText="1"/>
    </xf>
    <xf numFmtId="0" fontId="34" fillId="5" borderId="7" xfId="0" applyFont="1" applyFill="1" applyBorder="1" applyAlignment="1">
      <alignment horizontal="center" vertical="center" wrapText="1"/>
    </xf>
    <xf numFmtId="1" fontId="34" fillId="5" borderId="7" xfId="0" applyNumberFormat="1" applyFont="1" applyFill="1" applyBorder="1" applyAlignment="1">
      <alignment horizontal="center" vertical="center" shrinkToFit="1"/>
    </xf>
    <xf numFmtId="164" fontId="34" fillId="5" borderId="7" xfId="0" applyNumberFormat="1" applyFont="1" applyFill="1" applyBorder="1" applyAlignment="1">
      <alignment horizontal="center" vertical="center" shrinkToFit="1"/>
    </xf>
    <xf numFmtId="0" fontId="36" fillId="0" borderId="9" xfId="0" applyFont="1" applyBorder="1" applyAlignment="1">
      <alignment horizontal="right" vertical="top" wrapText="1"/>
    </xf>
    <xf numFmtId="164" fontId="36" fillId="0" borderId="9" xfId="0" applyNumberFormat="1" applyFont="1" applyBorder="1" applyAlignment="1">
      <alignment horizontal="center" vertical="center" shrinkToFit="1"/>
    </xf>
    <xf numFmtId="0" fontId="36" fillId="0" borderId="0" xfId="0" applyFont="1" applyAlignment="1">
      <alignment horizontal="right" vertical="top" wrapText="1"/>
    </xf>
    <xf numFmtId="1" fontId="36" fillId="0" borderId="0" xfId="0" applyNumberFormat="1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shrinkToFit="1"/>
    </xf>
    <xf numFmtId="0" fontId="30" fillId="0" borderId="33" xfId="0" applyFont="1" applyBorder="1" applyAlignment="1">
      <alignment horizontal="center"/>
    </xf>
    <xf numFmtId="0" fontId="32" fillId="2" borderId="11" xfId="0" applyFont="1" applyFill="1" applyBorder="1" applyAlignment="1">
      <alignment vertical="center" wrapText="1"/>
    </xf>
    <xf numFmtId="0" fontId="23" fillId="0" borderId="4" xfId="0" applyFont="1" applyBorder="1" applyAlignment="1">
      <alignment horizontal="right" vertical="top" wrapText="1"/>
    </xf>
    <xf numFmtId="0" fontId="23" fillId="0" borderId="7" xfId="0" applyFont="1" applyBorder="1" applyAlignment="1">
      <alignment horizontal="right" vertical="top" wrapText="1"/>
    </xf>
    <xf numFmtId="0" fontId="23" fillId="0" borderId="7" xfId="0" applyFont="1" applyBorder="1" applyAlignment="1">
      <alignment horizontal="center" vertical="center" wrapText="1"/>
    </xf>
    <xf numFmtId="1" fontId="23" fillId="0" borderId="7" xfId="0" applyNumberFormat="1" applyFont="1" applyBorder="1" applyAlignment="1">
      <alignment horizontal="center" vertical="center" shrinkToFit="1"/>
    </xf>
    <xf numFmtId="164" fontId="23" fillId="0" borderId="7" xfId="0" applyNumberFormat="1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top"/>
    </xf>
    <xf numFmtId="164" fontId="36" fillId="0" borderId="7" xfId="0" applyNumberFormat="1" applyFont="1" applyBorder="1" applyAlignment="1">
      <alignment horizontal="center" vertical="center" shrinkToFit="1"/>
    </xf>
    <xf numFmtId="0" fontId="36" fillId="0" borderId="0" xfId="0" applyFont="1" applyAlignment="1">
      <alignment horizontal="right" vertical="center" wrapText="1"/>
    </xf>
    <xf numFmtId="1" fontId="36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64" fontId="39" fillId="0" borderId="0" xfId="0" applyNumberFormat="1" applyFont="1" applyAlignment="1">
      <alignment horizontal="center" vertical="center" wrapText="1"/>
    </xf>
    <xf numFmtId="1" fontId="36" fillId="0" borderId="9" xfId="0" applyNumberFormat="1" applyFont="1" applyBorder="1" applyAlignment="1">
      <alignment horizontal="center" vertical="top" wrapText="1"/>
    </xf>
    <xf numFmtId="0" fontId="36" fillId="0" borderId="7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top" wrapText="1"/>
    </xf>
    <xf numFmtId="0" fontId="32" fillId="2" borderId="8" xfId="0" applyFont="1" applyFill="1" applyBorder="1" applyAlignment="1">
      <alignment horizontal="left" vertical="center" wrapText="1"/>
    </xf>
    <xf numFmtId="0" fontId="30" fillId="3" borderId="14" xfId="0" applyFont="1" applyFill="1" applyBorder="1" applyAlignment="1">
      <alignment horizontal="left" vertical="top" wrapText="1"/>
    </xf>
    <xf numFmtId="0" fontId="30" fillId="0" borderId="14" xfId="0" applyFont="1" applyBorder="1" applyAlignment="1">
      <alignment horizontal="right" vertical="top" wrapText="1"/>
    </xf>
    <xf numFmtId="1" fontId="36" fillId="0" borderId="0" xfId="0" applyNumberFormat="1" applyFont="1" applyAlignment="1">
      <alignment horizontal="center" vertical="top" wrapText="1"/>
    </xf>
    <xf numFmtId="0" fontId="30" fillId="0" borderId="0" xfId="0" applyFont="1" applyAlignment="1">
      <alignment horizontal="right" vertical="top" wrapText="1"/>
    </xf>
    <xf numFmtId="0" fontId="30" fillId="0" borderId="0" xfId="0" applyFont="1" applyAlignment="1">
      <alignment horizontal="left" vertical="top" wrapText="1"/>
    </xf>
    <xf numFmtId="164" fontId="34" fillId="0" borderId="0" xfId="0" applyNumberFormat="1" applyFont="1" applyAlignment="1">
      <alignment horizontal="center" vertical="center" shrinkToFit="1"/>
    </xf>
    <xf numFmtId="0" fontId="23" fillId="5" borderId="7" xfId="0" applyFont="1" applyFill="1" applyBorder="1" applyAlignment="1">
      <alignment horizontal="left" vertical="top" wrapText="1"/>
    </xf>
    <xf numFmtId="0" fontId="34" fillId="0" borderId="31" xfId="0" applyFont="1" applyBorder="1" applyAlignment="1">
      <alignment horizontal="left"/>
    </xf>
    <xf numFmtId="0" fontId="34" fillId="0" borderId="31" xfId="0" applyFont="1" applyBorder="1" applyAlignment="1">
      <alignment horizontal="left" vertical="center"/>
    </xf>
    <xf numFmtId="0" fontId="34" fillId="0" borderId="19" xfId="0" applyFont="1" applyFill="1" applyBorder="1" applyAlignment="1">
      <alignment horizontal="left" vertical="top"/>
    </xf>
    <xf numFmtId="0" fontId="30" fillId="0" borderId="19" xfId="0" applyFont="1" applyFill="1" applyBorder="1"/>
    <xf numFmtId="0" fontId="34" fillId="0" borderId="19" xfId="0" applyFont="1" applyFill="1" applyBorder="1"/>
    <xf numFmtId="0" fontId="23" fillId="0" borderId="19" xfId="0" applyFont="1" applyFill="1" applyBorder="1"/>
    <xf numFmtId="0" fontId="23" fillId="0" borderId="37" xfId="0" applyFont="1" applyBorder="1" applyAlignment="1">
      <alignment horizontal="left" vertical="top"/>
    </xf>
    <xf numFmtId="0" fontId="23" fillId="0" borderId="38" xfId="0" applyFont="1" applyBorder="1" applyAlignment="1">
      <alignment horizontal="left" vertical="top"/>
    </xf>
    <xf numFmtId="0" fontId="23" fillId="0" borderId="38" xfId="0" applyFont="1" applyBorder="1"/>
    <xf numFmtId="0" fontId="23" fillId="0" borderId="39" xfId="0" applyFont="1" applyBorder="1"/>
    <xf numFmtId="0" fontId="23" fillId="0" borderId="37" xfId="0" applyFont="1" applyBorder="1"/>
    <xf numFmtId="0" fontId="23" fillId="7" borderId="37" xfId="0" applyFont="1" applyFill="1" applyBorder="1"/>
    <xf numFmtId="0" fontId="23" fillId="7" borderId="38" xfId="0" applyFont="1" applyFill="1" applyBorder="1"/>
    <xf numFmtId="0" fontId="23" fillId="7" borderId="39" xfId="0" applyFont="1" applyFill="1" applyBorder="1"/>
    <xf numFmtId="0" fontId="23" fillId="0" borderId="69" xfId="0" applyFont="1" applyBorder="1"/>
    <xf numFmtId="0" fontId="23" fillId="0" borderId="37" xfId="0" applyFont="1" applyBorder="1" applyAlignment="1">
      <alignment horizontal="left" vertical="center"/>
    </xf>
    <xf numFmtId="0" fontId="23" fillId="7" borderId="37" xfId="0" applyFont="1" applyFill="1" applyBorder="1" applyAlignment="1">
      <alignment horizontal="left"/>
    </xf>
    <xf numFmtId="0" fontId="32" fillId="0" borderId="24" xfId="0" applyFont="1" applyBorder="1" applyAlignment="1">
      <alignment horizontal="left"/>
    </xf>
    <xf numFmtId="0" fontId="30" fillId="0" borderId="35" xfId="0" applyFont="1" applyBorder="1" applyAlignment="1">
      <alignment horizontal="left"/>
    </xf>
    <xf numFmtId="0" fontId="34" fillId="11" borderId="31" xfId="0" applyFont="1" applyFill="1" applyBorder="1" applyAlignment="1">
      <alignment horizontal="left"/>
    </xf>
    <xf numFmtId="0" fontId="34" fillId="0" borderId="37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19" xfId="0" applyFont="1" applyFill="1" applyBorder="1" applyAlignment="1">
      <alignment horizontal="left"/>
    </xf>
    <xf numFmtId="0" fontId="30" fillId="7" borderId="35" xfId="0" applyFont="1" applyFill="1" applyBorder="1" applyAlignment="1">
      <alignment horizontal="left"/>
    </xf>
    <xf numFmtId="0" fontId="34" fillId="7" borderId="31" xfId="0" applyFont="1" applyFill="1" applyBorder="1" applyAlignment="1">
      <alignment horizontal="left"/>
    </xf>
    <xf numFmtId="0" fontId="34" fillId="7" borderId="37" xfId="0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4" fillId="0" borderId="33" xfId="0" applyFont="1" applyBorder="1"/>
    <xf numFmtId="0" fontId="34" fillId="0" borderId="34" xfId="0" applyFont="1" applyBorder="1"/>
    <xf numFmtId="0" fontId="34" fillId="0" borderId="65" xfId="0" applyFont="1" applyBorder="1"/>
    <xf numFmtId="0" fontId="34" fillId="0" borderId="66" xfId="0" applyFont="1" applyBorder="1"/>
    <xf numFmtId="1" fontId="30" fillId="0" borderId="7" xfId="0" applyNumberFormat="1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wrapText="1"/>
    </xf>
    <xf numFmtId="164" fontId="30" fillId="0" borderId="7" xfId="0" applyNumberFormat="1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left" vertical="top"/>
    </xf>
    <xf numFmtId="0" fontId="30" fillId="0" borderId="0" xfId="0" applyFont="1" applyFill="1" applyAlignment="1">
      <alignment horizontal="left" vertical="top"/>
    </xf>
    <xf numFmtId="0" fontId="30" fillId="0" borderId="31" xfId="0" applyFont="1" applyBorder="1" applyAlignment="1">
      <alignment horizontal="left" vertical="top"/>
    </xf>
    <xf numFmtId="0" fontId="30" fillId="0" borderId="9" xfId="0" applyFont="1" applyBorder="1" applyAlignment="1">
      <alignment horizontal="left" vertical="top"/>
    </xf>
    <xf numFmtId="0" fontId="30" fillId="0" borderId="32" xfId="0" applyFont="1" applyBorder="1" applyAlignment="1">
      <alignment horizontal="left" vertical="top"/>
    </xf>
    <xf numFmtId="0" fontId="30" fillId="7" borderId="31" xfId="0" applyFont="1" applyFill="1" applyBorder="1" applyAlignment="1">
      <alignment horizontal="left" vertical="top"/>
    </xf>
    <xf numFmtId="0" fontId="30" fillId="7" borderId="9" xfId="0" applyFont="1" applyFill="1" applyBorder="1" applyAlignment="1">
      <alignment horizontal="left" vertical="top"/>
    </xf>
    <xf numFmtId="0" fontId="30" fillId="7" borderId="32" xfId="0" applyFont="1" applyFill="1" applyBorder="1" applyAlignment="1">
      <alignment horizontal="left" vertical="top"/>
    </xf>
    <xf numFmtId="0" fontId="30" fillId="0" borderId="31" xfId="0" applyFont="1" applyFill="1" applyBorder="1" applyAlignment="1">
      <alignment horizontal="left" vertical="top"/>
    </xf>
    <xf numFmtId="0" fontId="30" fillId="0" borderId="9" xfId="0" applyFont="1" applyFill="1" applyBorder="1" applyAlignment="1">
      <alignment horizontal="left" vertical="top"/>
    </xf>
    <xf numFmtId="0" fontId="30" fillId="0" borderId="32" xfId="0" applyFont="1" applyFill="1" applyBorder="1" applyAlignment="1">
      <alignment horizontal="left" vertical="top"/>
    </xf>
    <xf numFmtId="0" fontId="34" fillId="9" borderId="1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7" fillId="7" borderId="28" xfId="0" applyFont="1" applyFill="1" applyBorder="1" applyAlignment="1">
      <alignment horizontal="left" vertical="center"/>
    </xf>
    <xf numFmtId="0" fontId="17" fillId="7" borderId="29" xfId="0" applyFont="1" applyFill="1" applyBorder="1" applyAlignment="1">
      <alignment horizontal="left" vertical="center"/>
    </xf>
    <xf numFmtId="0" fontId="17" fillId="7" borderId="30" xfId="0" applyFont="1" applyFill="1" applyBorder="1" applyAlignment="1">
      <alignment horizontal="left" vertical="center"/>
    </xf>
    <xf numFmtId="0" fontId="27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7" borderId="28" xfId="0" applyFont="1" applyFill="1" applyBorder="1" applyAlignment="1">
      <alignment horizontal="center" wrapText="1"/>
    </xf>
    <xf numFmtId="0" fontId="15" fillId="7" borderId="29" xfId="0" applyFont="1" applyFill="1" applyBorder="1" applyAlignment="1">
      <alignment horizontal="center" wrapText="1"/>
    </xf>
    <xf numFmtId="0" fontId="15" fillId="7" borderId="40" xfId="0" applyFont="1" applyFill="1" applyBorder="1" applyAlignment="1">
      <alignment horizontal="center" wrapText="1"/>
    </xf>
    <xf numFmtId="0" fontId="15" fillId="7" borderId="41" xfId="0" applyFont="1" applyFill="1" applyBorder="1" applyAlignment="1">
      <alignment horizontal="center" wrapText="1"/>
    </xf>
    <xf numFmtId="0" fontId="15" fillId="7" borderId="30" xfId="0" applyFont="1" applyFill="1" applyBorder="1" applyAlignment="1">
      <alignment horizont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26" fillId="0" borderId="28" xfId="0" applyFont="1" applyBorder="1" applyAlignment="1">
      <alignment horizontal="center" vertical="top" wrapText="1"/>
    </xf>
    <xf numFmtId="0" fontId="26" fillId="0" borderId="29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center" wrapText="1"/>
    </xf>
    <xf numFmtId="0" fontId="15" fillId="7" borderId="33" xfId="0" applyFont="1" applyFill="1" applyBorder="1" applyAlignment="1">
      <alignment horizontal="center" wrapText="1"/>
    </xf>
    <xf numFmtId="0" fontId="15" fillId="7" borderId="13" xfId="0" applyFont="1" applyFill="1" applyBorder="1" applyAlignment="1">
      <alignment horizontal="center" wrapText="1"/>
    </xf>
    <xf numFmtId="0" fontId="15" fillId="7" borderId="14" xfId="0" applyFont="1" applyFill="1" applyBorder="1" applyAlignment="1">
      <alignment horizont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34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34" xfId="0" applyFont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7" fillId="0" borderId="42" xfId="0" applyFont="1" applyBorder="1" applyAlignment="1">
      <alignment vertical="center"/>
    </xf>
    <xf numFmtId="0" fontId="17" fillId="0" borderId="58" xfId="0" applyFont="1" applyBorder="1" applyAlignment="1">
      <alignment vertical="center"/>
    </xf>
    <xf numFmtId="0" fontId="17" fillId="0" borderId="59" xfId="0" applyFont="1" applyBorder="1" applyAlignment="1">
      <alignment vertical="center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/>
    </xf>
    <xf numFmtId="0" fontId="19" fillId="0" borderId="29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5" fillId="7" borderId="12" xfId="0" applyFont="1" applyFill="1" applyBorder="1" applyAlignment="1">
      <alignment horizontal="center"/>
    </xf>
    <xf numFmtId="0" fontId="15" fillId="7" borderId="14" xfId="0" applyFont="1" applyFill="1" applyBorder="1" applyAlignment="1">
      <alignment horizontal="center"/>
    </xf>
    <xf numFmtId="0" fontId="15" fillId="7" borderId="34" xfId="0" applyFont="1" applyFill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5" fillId="7" borderId="13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9" fillId="0" borderId="28" xfId="0" applyFont="1" applyBorder="1" applyAlignment="1">
      <alignment horizontal="center" wrapText="1"/>
    </xf>
    <xf numFmtId="0" fontId="15" fillId="7" borderId="33" xfId="0" applyFont="1" applyFill="1" applyBorder="1" applyAlignment="1">
      <alignment horizontal="center"/>
    </xf>
    <xf numFmtId="0" fontId="17" fillId="0" borderId="60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/>
    </xf>
    <xf numFmtId="0" fontId="23" fillId="0" borderId="4" xfId="0" applyFont="1" applyBorder="1" applyAlignment="1">
      <alignment horizontal="left" vertical="top"/>
    </xf>
    <xf numFmtId="0" fontId="32" fillId="7" borderId="60" xfId="0" applyFont="1" applyFill="1" applyBorder="1" applyAlignment="1">
      <alignment horizontal="center" vertical="center"/>
    </xf>
    <xf numFmtId="0" fontId="32" fillId="7" borderId="43" xfId="0" applyFont="1" applyFill="1" applyBorder="1" applyAlignment="1">
      <alignment horizontal="center" vertical="center"/>
    </xf>
    <xf numFmtId="0" fontId="32" fillId="7" borderId="44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top" wrapText="1"/>
    </xf>
    <xf numFmtId="0" fontId="33" fillId="0" borderId="29" xfId="0" applyFont="1" applyBorder="1" applyAlignment="1">
      <alignment horizontal="center" vertical="top" wrapText="1"/>
    </xf>
    <xf numFmtId="0" fontId="33" fillId="0" borderId="30" xfId="0" applyFont="1" applyBorder="1" applyAlignment="1">
      <alignment horizontal="center" vertical="top" wrapText="1"/>
    </xf>
    <xf numFmtId="0" fontId="34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7" borderId="28" xfId="0" applyFont="1" applyFill="1" applyBorder="1" applyAlignment="1">
      <alignment horizontal="center" wrapText="1"/>
    </xf>
    <xf numFmtId="0" fontId="30" fillId="7" borderId="29" xfId="0" applyFont="1" applyFill="1" applyBorder="1" applyAlignment="1">
      <alignment horizontal="center" wrapText="1"/>
    </xf>
    <xf numFmtId="0" fontId="30" fillId="7" borderId="30" xfId="0" applyFont="1" applyFill="1" applyBorder="1" applyAlignment="1">
      <alignment horizontal="center" wrapText="1"/>
    </xf>
    <xf numFmtId="0" fontId="23" fillId="0" borderId="33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34" xfId="0" applyFont="1" applyBorder="1" applyAlignment="1">
      <alignment horizontal="center" wrapText="1"/>
    </xf>
    <xf numFmtId="0" fontId="30" fillId="7" borderId="12" xfId="0" applyFont="1" applyFill="1" applyBorder="1" applyAlignment="1">
      <alignment horizontal="center"/>
    </xf>
    <xf numFmtId="0" fontId="30" fillId="7" borderId="14" xfId="0" applyFont="1" applyFill="1" applyBorder="1" applyAlignment="1">
      <alignment horizontal="center"/>
    </xf>
    <xf numFmtId="0" fontId="30" fillId="7" borderId="34" xfId="0" applyFont="1" applyFill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30" fillId="0" borderId="31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30" fillId="7" borderId="33" xfId="0" applyFont="1" applyFill="1" applyBorder="1" applyAlignment="1">
      <alignment horizontal="center"/>
    </xf>
    <xf numFmtId="0" fontId="32" fillId="0" borderId="28" xfId="0" applyFont="1" applyFill="1" applyBorder="1" applyAlignment="1">
      <alignment horizontal="center" vertical="center" wrapText="1"/>
    </xf>
    <xf numFmtId="0" fontId="32" fillId="0" borderId="29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3" fillId="0" borderId="30" xfId="0" applyFont="1" applyBorder="1" applyAlignment="1">
      <alignment horizont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top" wrapText="1"/>
    </xf>
    <xf numFmtId="0" fontId="33" fillId="0" borderId="43" xfId="0" applyFont="1" applyBorder="1" applyAlignment="1">
      <alignment horizontal="center" vertical="top" wrapText="1"/>
    </xf>
    <xf numFmtId="0" fontId="33" fillId="0" borderId="44" xfId="0" applyFont="1" applyBorder="1" applyAlignment="1">
      <alignment horizontal="center" vertical="top" wrapText="1"/>
    </xf>
    <xf numFmtId="0" fontId="32" fillId="0" borderId="6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0" fontId="32" fillId="0" borderId="59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  <color rgb="FFFF3399"/>
      <color rgb="FF4D8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57150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56706490-CDC6-4952-AF2B-60488340D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4875" y="5715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161925</xdr:colOff>
      <xdr:row>0</xdr:row>
      <xdr:rowOff>95250</xdr:rowOff>
    </xdr:from>
    <xdr:to>
      <xdr:col>13</xdr:col>
      <xdr:colOff>45876</xdr:colOff>
      <xdr:row>4</xdr:row>
      <xdr:rowOff>22158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759E612-D9B7-4FBA-8BC8-CE1141326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86700" y="95250"/>
          <a:ext cx="1798476" cy="688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2066925" cy="590550"/>
    <xdr:pic>
      <xdr:nvPicPr>
        <xdr:cNvPr id="3" name="image1.jpg">
          <a:extLst>
            <a:ext uri="{FF2B5EF4-FFF2-40B4-BE49-F238E27FC236}">
              <a16:creationId xmlns:a16="http://schemas.microsoft.com/office/drawing/2014/main" id="{5671B8CF-DD08-4D1A-9D3A-7489F28D1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19375" y="85725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0</xdr:colOff>
      <xdr:row>1</xdr:row>
      <xdr:rowOff>0</xdr:rowOff>
    </xdr:from>
    <xdr:to>
      <xdr:col>13</xdr:col>
      <xdr:colOff>179226</xdr:colOff>
      <xdr:row>4</xdr:row>
      <xdr:rowOff>22158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5D457E5-3A54-4CCD-A905-D8CEC29A8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77375" y="190500"/>
          <a:ext cx="1798476" cy="6889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114300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1C474284-6CD2-4023-B101-63CFFE987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4625" y="11430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</xdr:row>
      <xdr:rowOff>0</xdr:rowOff>
    </xdr:from>
    <xdr:to>
      <xdr:col>12</xdr:col>
      <xdr:colOff>83976</xdr:colOff>
      <xdr:row>3</xdr:row>
      <xdr:rowOff>98358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0CC6E14-ED16-4D21-9AC1-56E2A8C96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2125" y="190500"/>
          <a:ext cx="1798476" cy="68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4E8E-F8B5-4519-B6A8-BC258A2F39B8}">
  <dimension ref="A2:AX61"/>
  <sheetViews>
    <sheetView topLeftCell="A40" workbookViewId="0">
      <selection activeCell="I61" sqref="I61"/>
    </sheetView>
  </sheetViews>
  <sheetFormatPr baseColWidth="10" defaultColWidth="12.5703125" defaultRowHeight="15" customHeight="1" x14ac:dyDescent="0.2"/>
  <cols>
    <col min="1" max="1" width="24.85546875" style="45" customWidth="1"/>
    <col min="2" max="2" width="40.5703125" style="67" customWidth="1"/>
    <col min="3" max="3" width="6.7109375" style="23" customWidth="1"/>
    <col min="4" max="4" width="5.7109375" style="23" bestFit="1" customWidth="1"/>
    <col min="5" max="5" width="7.7109375" style="23" bestFit="1" customWidth="1"/>
    <col min="6" max="6" width="4" style="23" bestFit="1" customWidth="1"/>
    <col min="7" max="7" width="8" style="23" customWidth="1"/>
    <col min="8" max="8" width="4" style="23" bestFit="1" customWidth="1"/>
    <col min="9" max="9" width="7.42578125" style="23" bestFit="1" customWidth="1"/>
    <col min="10" max="10" width="7.42578125" style="23" customWidth="1"/>
    <col min="11" max="11" width="10.140625" style="23" customWidth="1"/>
    <col min="12" max="12" width="11.7109375" style="4" customWidth="1"/>
    <col min="13" max="13" width="6.85546875" style="4" customWidth="1"/>
    <col min="14" max="14" width="5.85546875" style="93" customWidth="1"/>
    <col min="15" max="15" width="5.140625" style="93" bestFit="1" customWidth="1"/>
    <col min="16" max="17" width="5" style="93" bestFit="1" customWidth="1"/>
    <col min="18" max="19" width="4" style="93" bestFit="1" customWidth="1"/>
    <col min="20" max="20" width="3.28515625" style="93" customWidth="1"/>
    <col min="21" max="21" width="4.5703125" style="93" customWidth="1"/>
    <col min="22" max="22" width="3.28515625" style="93" customWidth="1"/>
    <col min="23" max="23" width="4.5703125" style="93" customWidth="1"/>
    <col min="24" max="24" width="3.28515625" style="93" customWidth="1"/>
    <col min="25" max="25" width="4.5703125" style="93" customWidth="1"/>
    <col min="26" max="26" width="3.28515625" style="93" customWidth="1"/>
    <col min="27" max="27" width="4.5703125" style="93" customWidth="1"/>
    <col min="28" max="28" width="3.28515625" style="93" customWidth="1"/>
    <col min="29" max="29" width="4.5703125" style="93" customWidth="1"/>
    <col min="30" max="30" width="6.7109375" style="93" customWidth="1"/>
    <col min="31" max="32" width="6" style="93" customWidth="1"/>
    <col min="33" max="33" width="6.5703125" style="93" customWidth="1"/>
    <col min="34" max="34" width="4" style="93" bestFit="1" customWidth="1"/>
    <col min="35" max="35" width="5.140625" style="93" bestFit="1" customWidth="1"/>
    <col min="36" max="36" width="4" style="93" bestFit="1" customWidth="1"/>
    <col min="37" max="37" width="5.140625" style="93" bestFit="1" customWidth="1"/>
    <col min="38" max="38" width="4" style="93" bestFit="1" customWidth="1"/>
    <col min="39" max="39" width="5.140625" style="93" bestFit="1" customWidth="1"/>
    <col min="40" max="40" width="4" style="93" bestFit="1" customWidth="1"/>
    <col min="41" max="41" width="5.140625" style="93" bestFit="1" customWidth="1"/>
    <col min="42" max="43" width="5.140625" style="94" customWidth="1"/>
    <col min="44" max="44" width="6" style="94" customWidth="1"/>
    <col min="45" max="45" width="4" style="93" bestFit="1" customWidth="1"/>
    <col min="46" max="46" width="5.140625" style="93" bestFit="1" customWidth="1"/>
    <col min="47" max="47" width="4" style="93" bestFit="1" customWidth="1"/>
    <col min="48" max="48" width="5.140625" style="93" bestFit="1" customWidth="1"/>
    <col min="49" max="49" width="4" style="93" bestFit="1" customWidth="1"/>
    <col min="50" max="50" width="5.140625" style="93" bestFit="1" customWidth="1"/>
    <col min="51" max="16384" width="12.5703125" style="4"/>
  </cols>
  <sheetData>
    <row r="2" spans="1:50" ht="15" customHeight="1" x14ac:dyDescent="0.2">
      <c r="B2" s="71"/>
      <c r="C2" s="14" t="s">
        <v>0</v>
      </c>
      <c r="D2" s="21"/>
      <c r="E2" s="15" t="s">
        <v>1</v>
      </c>
      <c r="F2" s="21"/>
      <c r="G2" s="21"/>
      <c r="H2" s="21"/>
      <c r="I2" s="21"/>
      <c r="J2" s="14"/>
      <c r="K2" s="21"/>
      <c r="L2" s="15"/>
    </row>
    <row r="3" spans="1:50" ht="15" customHeight="1" x14ac:dyDescent="0.2">
      <c r="B3" s="71"/>
      <c r="C3" s="14" t="s">
        <v>2</v>
      </c>
      <c r="D3" s="21"/>
      <c r="E3" s="24"/>
      <c r="F3" s="21"/>
      <c r="G3" s="21"/>
      <c r="H3" s="21"/>
      <c r="I3" s="21"/>
      <c r="J3" s="14"/>
      <c r="K3" s="21"/>
      <c r="L3" s="24"/>
    </row>
    <row r="4" spans="1:50" ht="15" customHeight="1" thickBot="1" x14ac:dyDescent="0.25">
      <c r="B4" s="66"/>
      <c r="C4" s="16" t="s">
        <v>3</v>
      </c>
      <c r="E4" s="15"/>
      <c r="J4" s="16"/>
      <c r="L4" s="15"/>
      <c r="N4" s="79" t="s">
        <v>76</v>
      </c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111"/>
      <c r="AQ4" s="111"/>
      <c r="AR4" s="111"/>
      <c r="AS4" s="81"/>
      <c r="AT4" s="81"/>
      <c r="AU4" s="81"/>
      <c r="AV4" s="81"/>
      <c r="AW4" s="81"/>
      <c r="AX4" s="81"/>
    </row>
    <row r="5" spans="1:50" ht="34.5" customHeight="1" thickBot="1" x14ac:dyDescent="0.25">
      <c r="B5" s="66"/>
      <c r="C5" s="16" t="s">
        <v>3</v>
      </c>
      <c r="E5" s="4"/>
      <c r="J5" s="16"/>
      <c r="N5" s="529" t="s">
        <v>49</v>
      </c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1"/>
      <c r="AD5" s="490" t="s">
        <v>50</v>
      </c>
      <c r="AE5" s="491"/>
      <c r="AF5" s="491"/>
      <c r="AG5" s="491"/>
      <c r="AH5" s="491"/>
      <c r="AI5" s="491"/>
      <c r="AJ5" s="491"/>
      <c r="AK5" s="491"/>
      <c r="AL5" s="491"/>
      <c r="AM5" s="491"/>
      <c r="AN5" s="491"/>
      <c r="AO5" s="492"/>
      <c r="AP5" s="532" t="s">
        <v>75</v>
      </c>
      <c r="AQ5" s="533"/>
      <c r="AR5" s="534"/>
      <c r="AS5" s="513" t="s">
        <v>74</v>
      </c>
      <c r="AT5" s="514"/>
      <c r="AU5" s="514"/>
      <c r="AV5" s="514"/>
      <c r="AW5" s="514"/>
      <c r="AX5" s="515"/>
    </row>
    <row r="6" spans="1:50" ht="22.5" customHeight="1" x14ac:dyDescent="0.2">
      <c r="A6" s="46" t="s">
        <v>17</v>
      </c>
      <c r="B6" s="75"/>
      <c r="C6" s="138" t="s">
        <v>4</v>
      </c>
      <c r="D6" s="487" t="s">
        <v>170</v>
      </c>
      <c r="E6" s="488"/>
      <c r="F6" s="488"/>
      <c r="G6" s="488"/>
      <c r="H6" s="488"/>
      <c r="I6" s="488"/>
      <c r="J6" s="488"/>
      <c r="K6" s="488"/>
      <c r="L6" s="489"/>
      <c r="N6" s="493" t="s">
        <v>77</v>
      </c>
      <c r="O6" s="494"/>
      <c r="P6" s="494"/>
      <c r="Q6" s="494"/>
      <c r="R6" s="494"/>
      <c r="S6" s="510"/>
      <c r="T6" s="516" t="s">
        <v>78</v>
      </c>
      <c r="U6" s="494"/>
      <c r="V6" s="494"/>
      <c r="W6" s="494"/>
      <c r="X6" s="494"/>
      <c r="Y6" s="494"/>
      <c r="Z6" s="494"/>
      <c r="AA6" s="494"/>
      <c r="AB6" s="494"/>
      <c r="AC6" s="510"/>
      <c r="AD6" s="517" t="s">
        <v>53</v>
      </c>
      <c r="AE6" s="518"/>
      <c r="AF6" s="518"/>
      <c r="AG6" s="519"/>
      <c r="AH6" s="520" t="s">
        <v>79</v>
      </c>
      <c r="AI6" s="521"/>
      <c r="AJ6" s="521"/>
      <c r="AK6" s="521"/>
      <c r="AL6" s="521"/>
      <c r="AM6" s="521"/>
      <c r="AN6" s="521"/>
      <c r="AO6" s="522"/>
      <c r="AP6" s="535" t="s">
        <v>80</v>
      </c>
      <c r="AQ6" s="536"/>
      <c r="AR6" s="537"/>
      <c r="AS6" s="523" t="s">
        <v>55</v>
      </c>
      <c r="AT6" s="524"/>
      <c r="AU6" s="524"/>
      <c r="AV6" s="524"/>
      <c r="AW6" s="524"/>
      <c r="AX6" s="525"/>
    </row>
    <row r="7" spans="1:50" ht="15" customHeight="1" x14ac:dyDescent="0.2">
      <c r="A7" s="47" t="s">
        <v>158</v>
      </c>
      <c r="B7" s="47" t="s">
        <v>144</v>
      </c>
      <c r="C7" s="141"/>
      <c r="D7" s="487" t="s">
        <v>17</v>
      </c>
      <c r="E7" s="488"/>
      <c r="F7" s="488"/>
      <c r="G7" s="488"/>
      <c r="H7" s="488"/>
      <c r="I7" s="488"/>
      <c r="J7" s="488"/>
      <c r="K7" s="488"/>
      <c r="L7" s="489"/>
      <c r="N7" s="125" t="s">
        <v>56</v>
      </c>
      <c r="O7" s="126" t="s">
        <v>57</v>
      </c>
      <c r="P7" s="126" t="s">
        <v>58</v>
      </c>
      <c r="Q7" s="126" t="s">
        <v>59</v>
      </c>
      <c r="R7" s="126" t="s">
        <v>60</v>
      </c>
      <c r="S7" s="127" t="s">
        <v>61</v>
      </c>
      <c r="T7" s="511" t="s">
        <v>56</v>
      </c>
      <c r="U7" s="512"/>
      <c r="V7" s="512" t="s">
        <v>57</v>
      </c>
      <c r="W7" s="512"/>
      <c r="X7" s="512" t="s">
        <v>62</v>
      </c>
      <c r="Y7" s="512"/>
      <c r="Z7" s="512" t="s">
        <v>60</v>
      </c>
      <c r="AA7" s="512"/>
      <c r="AB7" s="512" t="s">
        <v>61</v>
      </c>
      <c r="AC7" s="538"/>
      <c r="AD7" s="82" t="s">
        <v>56</v>
      </c>
      <c r="AE7" s="83" t="s">
        <v>57</v>
      </c>
      <c r="AF7" s="83" t="s">
        <v>58</v>
      </c>
      <c r="AG7" s="83" t="s">
        <v>60</v>
      </c>
      <c r="AH7" s="541" t="s">
        <v>56</v>
      </c>
      <c r="AI7" s="542"/>
      <c r="AJ7" s="541" t="s">
        <v>57</v>
      </c>
      <c r="AK7" s="542"/>
      <c r="AL7" s="541" t="s">
        <v>62</v>
      </c>
      <c r="AM7" s="542"/>
      <c r="AN7" s="541" t="s">
        <v>60</v>
      </c>
      <c r="AO7" s="543"/>
      <c r="AP7" s="119" t="s">
        <v>72</v>
      </c>
      <c r="AQ7" s="112" t="s">
        <v>73</v>
      </c>
      <c r="AR7" s="120" t="s">
        <v>9</v>
      </c>
      <c r="AS7" s="544" t="s">
        <v>56</v>
      </c>
      <c r="AT7" s="527"/>
      <c r="AU7" s="526" t="s">
        <v>62</v>
      </c>
      <c r="AV7" s="527"/>
      <c r="AW7" s="526" t="s">
        <v>60</v>
      </c>
      <c r="AX7" s="528"/>
    </row>
    <row r="8" spans="1:50" ht="33" customHeight="1" x14ac:dyDescent="0.2">
      <c r="A8" s="48" t="s">
        <v>159</v>
      </c>
      <c r="B8" s="40" t="s">
        <v>145</v>
      </c>
      <c r="C8" s="142"/>
      <c r="D8" s="9" t="s">
        <v>6</v>
      </c>
      <c r="E8" s="9" t="s">
        <v>7</v>
      </c>
      <c r="F8" s="10" t="s">
        <v>8</v>
      </c>
      <c r="G8" s="11" t="s">
        <v>7</v>
      </c>
      <c r="H8" s="10" t="s">
        <v>9</v>
      </c>
      <c r="I8" s="11" t="s">
        <v>10</v>
      </c>
      <c r="J8" s="12" t="s">
        <v>11</v>
      </c>
      <c r="K8" s="10" t="s">
        <v>12</v>
      </c>
      <c r="L8" s="224" t="s">
        <v>13</v>
      </c>
      <c r="N8" s="84" t="s">
        <v>63</v>
      </c>
      <c r="O8" s="85" t="s">
        <v>63</v>
      </c>
      <c r="P8" s="85" t="s">
        <v>63</v>
      </c>
      <c r="Q8" s="85" t="s">
        <v>63</v>
      </c>
      <c r="R8" s="85" t="s">
        <v>63</v>
      </c>
      <c r="S8" s="110" t="s">
        <v>63</v>
      </c>
      <c r="T8" s="84" t="s">
        <v>63</v>
      </c>
      <c r="U8" s="85" t="s">
        <v>64</v>
      </c>
      <c r="V8" s="85" t="s">
        <v>63</v>
      </c>
      <c r="W8" s="85" t="s">
        <v>64</v>
      </c>
      <c r="X8" s="85" t="s">
        <v>63</v>
      </c>
      <c r="Y8" s="85" t="s">
        <v>64</v>
      </c>
      <c r="Z8" s="85" t="s">
        <v>63</v>
      </c>
      <c r="AA8" s="85" t="s">
        <v>64</v>
      </c>
      <c r="AB8" s="85" t="s">
        <v>63</v>
      </c>
      <c r="AC8" s="86" t="s">
        <v>64</v>
      </c>
      <c r="AD8" s="87" t="s">
        <v>63</v>
      </c>
      <c r="AE8" s="88" t="s">
        <v>63</v>
      </c>
      <c r="AF8" s="88" t="s">
        <v>63</v>
      </c>
      <c r="AG8" s="88" t="s">
        <v>63</v>
      </c>
      <c r="AH8" s="88" t="s">
        <v>63</v>
      </c>
      <c r="AI8" s="88" t="s">
        <v>64</v>
      </c>
      <c r="AJ8" s="88" t="s">
        <v>63</v>
      </c>
      <c r="AK8" s="88" t="s">
        <v>64</v>
      </c>
      <c r="AL8" s="88" t="s">
        <v>63</v>
      </c>
      <c r="AM8" s="88" t="s">
        <v>64</v>
      </c>
      <c r="AN8" s="88" t="s">
        <v>63</v>
      </c>
      <c r="AO8" s="89" t="s">
        <v>64</v>
      </c>
      <c r="AP8" s="115" t="s">
        <v>63</v>
      </c>
      <c r="AQ8" s="117" t="s">
        <v>63</v>
      </c>
      <c r="AR8" s="121" t="s">
        <v>63</v>
      </c>
      <c r="AS8" s="90" t="s">
        <v>63</v>
      </c>
      <c r="AT8" s="91" t="s">
        <v>64</v>
      </c>
      <c r="AU8" s="91" t="s">
        <v>63</v>
      </c>
      <c r="AV8" s="91" t="s">
        <v>64</v>
      </c>
      <c r="AW8" s="91" t="s">
        <v>63</v>
      </c>
      <c r="AX8" s="92" t="s">
        <v>64</v>
      </c>
    </row>
    <row r="9" spans="1:50" ht="27.75" customHeight="1" x14ac:dyDescent="0.2">
      <c r="A9" s="41" t="s">
        <v>85</v>
      </c>
      <c r="B9" s="130" t="s">
        <v>111</v>
      </c>
      <c r="C9" s="139"/>
      <c r="D9" s="42"/>
      <c r="E9" s="42"/>
      <c r="F9" s="42"/>
      <c r="G9" s="43"/>
      <c r="H9" s="42"/>
      <c r="I9" s="42"/>
      <c r="J9" s="43"/>
      <c r="K9" s="43"/>
      <c r="L9" s="44"/>
      <c r="N9" s="124"/>
      <c r="O9" s="100"/>
      <c r="P9" s="100"/>
      <c r="Q9" s="100"/>
      <c r="R9" s="100"/>
      <c r="S9" s="118"/>
      <c r="T9" s="122"/>
      <c r="U9" s="100"/>
      <c r="V9" s="100"/>
      <c r="W9" s="100"/>
      <c r="X9" s="100"/>
      <c r="Y9" s="100"/>
      <c r="Z9" s="100"/>
      <c r="AA9" s="100"/>
      <c r="AB9" s="100"/>
      <c r="AC9" s="123"/>
      <c r="AD9" s="122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23"/>
      <c r="AP9" s="122"/>
      <c r="AQ9" s="100"/>
      <c r="AR9" s="123"/>
      <c r="AS9" s="122"/>
      <c r="AT9" s="100"/>
      <c r="AU9" s="100"/>
      <c r="AV9" s="100"/>
      <c r="AW9" s="100"/>
      <c r="AX9" s="123"/>
    </row>
    <row r="10" spans="1:50" s="152" customFormat="1" ht="15" customHeight="1" x14ac:dyDescent="0.2">
      <c r="A10" s="49" t="s">
        <v>86</v>
      </c>
      <c r="B10" s="39" t="s">
        <v>26</v>
      </c>
      <c r="C10" s="149">
        <v>4</v>
      </c>
      <c r="D10" s="150">
        <v>16</v>
      </c>
      <c r="E10" s="150">
        <v>0</v>
      </c>
      <c r="F10" s="150">
        <v>16</v>
      </c>
      <c r="G10" s="78">
        <v>0</v>
      </c>
      <c r="H10" s="150">
        <v>0</v>
      </c>
      <c r="I10" s="78">
        <v>0</v>
      </c>
      <c r="J10" s="77">
        <f>SUM(D10,F10,H10)</f>
        <v>32</v>
      </c>
      <c r="K10" s="77">
        <f>((D10*E10)*1.5)+((F10*G10)*1)+((H10*I10)*1)</f>
        <v>0</v>
      </c>
      <c r="L10" s="151"/>
      <c r="N10" s="153">
        <v>1</v>
      </c>
      <c r="O10" s="154">
        <v>1</v>
      </c>
      <c r="P10" s="154"/>
      <c r="Q10" s="154"/>
      <c r="R10" s="154"/>
      <c r="S10" s="155"/>
      <c r="T10" s="153">
        <v>2</v>
      </c>
      <c r="U10" s="154" t="s">
        <v>254</v>
      </c>
      <c r="V10" s="154"/>
      <c r="W10" s="154"/>
      <c r="X10" s="154"/>
      <c r="Y10" s="154"/>
      <c r="Z10" s="154"/>
      <c r="AA10" s="154"/>
      <c r="AB10" s="154"/>
      <c r="AC10" s="156"/>
      <c r="AD10" s="163"/>
      <c r="AE10" s="162"/>
      <c r="AF10" s="162"/>
      <c r="AG10" s="162"/>
      <c r="AH10" s="162">
        <v>4</v>
      </c>
      <c r="AI10" s="162" t="s">
        <v>254</v>
      </c>
      <c r="AJ10" s="162"/>
      <c r="AK10" s="162"/>
      <c r="AL10" s="162"/>
      <c r="AM10" s="162"/>
      <c r="AN10" s="162"/>
      <c r="AO10" s="164"/>
      <c r="AP10" s="153"/>
      <c r="AQ10" s="154"/>
      <c r="AR10" s="156"/>
      <c r="AS10" s="153" t="s">
        <v>258</v>
      </c>
      <c r="AT10" s="154" t="s">
        <v>255</v>
      </c>
      <c r="AU10" s="154"/>
      <c r="AV10" s="154"/>
      <c r="AW10" s="154"/>
      <c r="AX10" s="156"/>
    </row>
    <row r="11" spans="1:50" s="152" customFormat="1" ht="15" customHeight="1" x14ac:dyDescent="0.2">
      <c r="A11" s="49" t="s">
        <v>87</v>
      </c>
      <c r="B11" s="39" t="s">
        <v>27</v>
      </c>
      <c r="C11" s="149">
        <v>3</v>
      </c>
      <c r="D11" s="150">
        <v>8</v>
      </c>
      <c r="E11" s="150">
        <v>0</v>
      </c>
      <c r="F11" s="150">
        <v>8</v>
      </c>
      <c r="G11" s="78">
        <v>0</v>
      </c>
      <c r="H11" s="150">
        <v>0</v>
      </c>
      <c r="I11" s="78">
        <v>0</v>
      </c>
      <c r="J11" s="77">
        <f>SUM(D11,F11,H11)</f>
        <v>16</v>
      </c>
      <c r="K11" s="77">
        <f>((D11*E11)*1.5)+((F11*G11)*1)+((H11*I11)*1)</f>
        <v>0</v>
      </c>
      <c r="L11" s="151"/>
      <c r="N11" s="153">
        <v>1.5</v>
      </c>
      <c r="O11" s="154"/>
      <c r="P11" s="154"/>
      <c r="Q11" s="154"/>
      <c r="R11" s="154"/>
      <c r="S11" s="155"/>
      <c r="T11" s="153">
        <v>1.5</v>
      </c>
      <c r="U11" s="154" t="s">
        <v>255</v>
      </c>
      <c r="V11" s="154"/>
      <c r="W11" s="154"/>
      <c r="X11" s="154"/>
      <c r="Y11" s="154"/>
      <c r="Z11" s="154"/>
      <c r="AA11" s="154"/>
      <c r="AB11" s="154"/>
      <c r="AC11" s="156"/>
      <c r="AD11" s="163"/>
      <c r="AE11" s="162"/>
      <c r="AF11" s="162"/>
      <c r="AG11" s="162"/>
      <c r="AH11" s="162">
        <v>3</v>
      </c>
      <c r="AI11" s="162" t="s">
        <v>256</v>
      </c>
      <c r="AJ11" s="162"/>
      <c r="AK11" s="162"/>
      <c r="AL11" s="162"/>
      <c r="AM11" s="162"/>
      <c r="AN11" s="162"/>
      <c r="AO11" s="164"/>
      <c r="AP11" s="153"/>
      <c r="AQ11" s="154"/>
      <c r="AR11" s="156"/>
      <c r="AS11" s="153" t="s">
        <v>259</v>
      </c>
      <c r="AT11" s="154" t="s">
        <v>256</v>
      </c>
      <c r="AU11" s="154"/>
      <c r="AV11" s="154"/>
      <c r="AW11" s="154"/>
      <c r="AX11" s="156"/>
    </row>
    <row r="12" spans="1:50" s="152" customFormat="1" ht="15" customHeight="1" thickBot="1" x14ac:dyDescent="0.25">
      <c r="A12" s="49" t="s">
        <v>88</v>
      </c>
      <c r="B12" s="39" t="s">
        <v>28</v>
      </c>
      <c r="C12" s="149">
        <v>3</v>
      </c>
      <c r="D12" s="150">
        <v>8</v>
      </c>
      <c r="E12" s="150">
        <v>0</v>
      </c>
      <c r="F12" s="150">
        <v>8</v>
      </c>
      <c r="G12" s="78">
        <v>0</v>
      </c>
      <c r="H12" s="150">
        <v>0</v>
      </c>
      <c r="I12" s="78">
        <v>0</v>
      </c>
      <c r="J12" s="77">
        <f>SUM(D12,F12,H12)</f>
        <v>16</v>
      </c>
      <c r="K12" s="77">
        <f>((D12*E12)*1.5)+((F12*G12)*1)+((H12*I12)*1)</f>
        <v>0</v>
      </c>
      <c r="L12" s="151"/>
      <c r="N12" s="157">
        <v>1.5</v>
      </c>
      <c r="O12" s="158"/>
      <c r="P12" s="158"/>
      <c r="Q12" s="158"/>
      <c r="R12" s="158"/>
      <c r="S12" s="159"/>
      <c r="T12" s="157">
        <v>1.5</v>
      </c>
      <c r="U12" s="158" t="s">
        <v>255</v>
      </c>
      <c r="V12" s="158"/>
      <c r="W12" s="158"/>
      <c r="X12" s="158"/>
      <c r="Y12" s="158"/>
      <c r="Z12" s="158"/>
      <c r="AA12" s="158"/>
      <c r="AB12" s="158"/>
      <c r="AC12" s="160"/>
      <c r="AD12" s="165"/>
      <c r="AE12" s="166"/>
      <c r="AF12" s="166"/>
      <c r="AG12" s="166"/>
      <c r="AH12" s="166">
        <v>3</v>
      </c>
      <c r="AI12" s="166" t="s">
        <v>256</v>
      </c>
      <c r="AJ12" s="166"/>
      <c r="AK12" s="166"/>
      <c r="AL12" s="166"/>
      <c r="AM12" s="166"/>
      <c r="AN12" s="166"/>
      <c r="AO12" s="167"/>
      <c r="AP12" s="157"/>
      <c r="AQ12" s="158"/>
      <c r="AR12" s="160"/>
      <c r="AS12" s="157" t="s">
        <v>259</v>
      </c>
      <c r="AT12" s="158" t="s">
        <v>256</v>
      </c>
      <c r="AU12" s="158"/>
      <c r="AV12" s="158"/>
      <c r="AW12" s="158"/>
      <c r="AX12" s="160"/>
    </row>
    <row r="13" spans="1:50" ht="15" customHeight="1" thickBot="1" x14ac:dyDescent="0.25">
      <c r="B13" s="128" t="s">
        <v>20</v>
      </c>
      <c r="C13" s="143">
        <f>SUM(C9:C12)</f>
        <v>10</v>
      </c>
      <c r="D13" s="64">
        <f>SUM(D9:D12)</f>
        <v>32</v>
      </c>
      <c r="E13" s="64">
        <v>0</v>
      </c>
      <c r="F13" s="64">
        <f>SUM(F9:F12)</f>
        <v>32</v>
      </c>
      <c r="G13" s="64">
        <v>0</v>
      </c>
      <c r="H13" s="64">
        <f>SUM(H9:H12)</f>
        <v>0</v>
      </c>
      <c r="I13" s="64">
        <v>0</v>
      </c>
      <c r="J13" s="65">
        <f>SUM(D13,F13,H13)</f>
        <v>64</v>
      </c>
      <c r="K13" s="65">
        <f>((D13*E13)*1.5)+((F13*G13)*1)+((H13*I13)*1)</f>
        <v>0</v>
      </c>
      <c r="L13" s="97"/>
    </row>
    <row r="14" spans="1:50" ht="15" customHeight="1" x14ac:dyDescent="0.2">
      <c r="B14" s="61"/>
      <c r="C14" s="144"/>
      <c r="D14" s="62"/>
      <c r="E14" s="62"/>
      <c r="F14" s="62"/>
      <c r="G14" s="62"/>
      <c r="H14" s="62"/>
      <c r="I14" s="62"/>
      <c r="J14" s="63"/>
      <c r="K14" s="63"/>
      <c r="L14" s="96"/>
      <c r="N14" s="493" t="s">
        <v>51</v>
      </c>
      <c r="O14" s="494"/>
      <c r="P14" s="494"/>
      <c r="Q14" s="494"/>
      <c r="R14" s="494"/>
      <c r="S14" s="495"/>
      <c r="T14" s="496" t="s">
        <v>52</v>
      </c>
      <c r="U14" s="497"/>
      <c r="V14" s="497"/>
      <c r="W14" s="497"/>
      <c r="X14" s="497"/>
      <c r="Y14" s="497"/>
      <c r="Z14" s="497"/>
      <c r="AA14" s="497"/>
      <c r="AB14" s="497"/>
      <c r="AC14" s="498"/>
      <c r="AD14" s="499" t="s">
        <v>53</v>
      </c>
      <c r="AE14" s="500"/>
      <c r="AF14" s="500"/>
      <c r="AG14" s="501"/>
      <c r="AH14" s="502" t="s">
        <v>54</v>
      </c>
      <c r="AI14" s="500"/>
      <c r="AJ14" s="500"/>
      <c r="AK14" s="500"/>
      <c r="AL14" s="500"/>
      <c r="AM14" s="500"/>
      <c r="AN14" s="500"/>
      <c r="AO14" s="503"/>
      <c r="AP14" s="547" t="s">
        <v>80</v>
      </c>
      <c r="AQ14" s="548"/>
      <c r="AR14" s="549"/>
      <c r="AS14" s="539" t="s">
        <v>55</v>
      </c>
      <c r="AT14" s="539"/>
      <c r="AU14" s="539"/>
      <c r="AV14" s="539"/>
      <c r="AW14" s="539"/>
      <c r="AX14" s="540"/>
    </row>
    <row r="15" spans="1:50" ht="15" customHeight="1" x14ac:dyDescent="0.2">
      <c r="B15" s="61"/>
      <c r="C15" s="144"/>
      <c r="D15" s="62"/>
      <c r="E15" s="62"/>
      <c r="F15" s="62"/>
      <c r="G15" s="62"/>
      <c r="H15" s="62"/>
      <c r="I15" s="62"/>
      <c r="J15" s="63"/>
      <c r="K15" s="63"/>
      <c r="L15" s="96"/>
      <c r="N15" s="136" t="s">
        <v>56</v>
      </c>
      <c r="O15" s="134" t="s">
        <v>57</v>
      </c>
      <c r="P15" s="134" t="s">
        <v>58</v>
      </c>
      <c r="Q15" s="134" t="s">
        <v>59</v>
      </c>
      <c r="R15" s="134" t="s">
        <v>60</v>
      </c>
      <c r="S15" s="109" t="s">
        <v>61</v>
      </c>
      <c r="T15" s="511" t="s">
        <v>56</v>
      </c>
      <c r="U15" s="512"/>
      <c r="V15" s="512" t="s">
        <v>57</v>
      </c>
      <c r="W15" s="512"/>
      <c r="X15" s="512" t="s">
        <v>62</v>
      </c>
      <c r="Y15" s="512"/>
      <c r="Z15" s="512" t="s">
        <v>60</v>
      </c>
      <c r="AA15" s="512"/>
      <c r="AB15" s="512" t="s">
        <v>61</v>
      </c>
      <c r="AC15" s="538"/>
      <c r="AD15" s="82" t="s">
        <v>56</v>
      </c>
      <c r="AE15" s="83" t="s">
        <v>57</v>
      </c>
      <c r="AF15" s="83" t="s">
        <v>58</v>
      </c>
      <c r="AG15" s="83" t="s">
        <v>60</v>
      </c>
      <c r="AH15" s="541" t="s">
        <v>56</v>
      </c>
      <c r="AI15" s="542"/>
      <c r="AJ15" s="541" t="s">
        <v>57</v>
      </c>
      <c r="AK15" s="542"/>
      <c r="AL15" s="541" t="s">
        <v>62</v>
      </c>
      <c r="AM15" s="542"/>
      <c r="AN15" s="541" t="s">
        <v>60</v>
      </c>
      <c r="AO15" s="543"/>
      <c r="AP15" s="119" t="s">
        <v>72</v>
      </c>
      <c r="AQ15" s="112" t="s">
        <v>73</v>
      </c>
      <c r="AR15" s="120" t="s">
        <v>9</v>
      </c>
      <c r="AS15" s="545" t="s">
        <v>56</v>
      </c>
      <c r="AT15" s="527"/>
      <c r="AU15" s="526" t="s">
        <v>62</v>
      </c>
      <c r="AV15" s="527"/>
      <c r="AW15" s="526" t="s">
        <v>60</v>
      </c>
      <c r="AX15" s="528"/>
    </row>
    <row r="16" spans="1:50" ht="15" customHeight="1" x14ac:dyDescent="0.2">
      <c r="A16" s="48" t="s">
        <v>160</v>
      </c>
      <c r="B16" s="40" t="s">
        <v>146</v>
      </c>
      <c r="C16" s="145"/>
      <c r="D16" s="98"/>
      <c r="E16" s="98"/>
      <c r="F16" s="98"/>
      <c r="G16" s="98"/>
      <c r="H16" s="98"/>
      <c r="I16" s="98"/>
      <c r="J16" s="98"/>
      <c r="K16" s="98"/>
      <c r="L16" s="99"/>
      <c r="N16" s="84" t="s">
        <v>63</v>
      </c>
      <c r="O16" s="85" t="s">
        <v>63</v>
      </c>
      <c r="P16" s="85" t="s">
        <v>63</v>
      </c>
      <c r="Q16" s="85" t="s">
        <v>63</v>
      </c>
      <c r="R16" s="85" t="s">
        <v>63</v>
      </c>
      <c r="S16" s="110" t="s">
        <v>63</v>
      </c>
      <c r="T16" s="84" t="s">
        <v>63</v>
      </c>
      <c r="U16" s="85" t="s">
        <v>64</v>
      </c>
      <c r="V16" s="85" t="s">
        <v>63</v>
      </c>
      <c r="W16" s="85" t="s">
        <v>64</v>
      </c>
      <c r="X16" s="85" t="s">
        <v>63</v>
      </c>
      <c r="Y16" s="85" t="s">
        <v>64</v>
      </c>
      <c r="Z16" s="85" t="s">
        <v>63</v>
      </c>
      <c r="AA16" s="85" t="s">
        <v>64</v>
      </c>
      <c r="AB16" s="85" t="s">
        <v>63</v>
      </c>
      <c r="AC16" s="86" t="s">
        <v>64</v>
      </c>
      <c r="AD16" s="87" t="s">
        <v>63</v>
      </c>
      <c r="AE16" s="88" t="s">
        <v>63</v>
      </c>
      <c r="AF16" s="88" t="s">
        <v>63</v>
      </c>
      <c r="AG16" s="88" t="s">
        <v>63</v>
      </c>
      <c r="AH16" s="88" t="s">
        <v>63</v>
      </c>
      <c r="AI16" s="88" t="s">
        <v>64</v>
      </c>
      <c r="AJ16" s="88" t="s">
        <v>63</v>
      </c>
      <c r="AK16" s="88" t="s">
        <v>64</v>
      </c>
      <c r="AL16" s="88" t="s">
        <v>63</v>
      </c>
      <c r="AM16" s="88" t="s">
        <v>64</v>
      </c>
      <c r="AN16" s="88" t="s">
        <v>63</v>
      </c>
      <c r="AO16" s="89" t="s">
        <v>64</v>
      </c>
      <c r="AP16" s="115" t="s">
        <v>63</v>
      </c>
      <c r="AQ16" s="117" t="s">
        <v>63</v>
      </c>
      <c r="AR16" s="121" t="s">
        <v>63</v>
      </c>
      <c r="AS16" s="116" t="s">
        <v>63</v>
      </c>
      <c r="AT16" s="91" t="s">
        <v>64</v>
      </c>
      <c r="AU16" s="91" t="s">
        <v>63</v>
      </c>
      <c r="AV16" s="91" t="s">
        <v>64</v>
      </c>
      <c r="AW16" s="91" t="s">
        <v>63</v>
      </c>
      <c r="AX16" s="92" t="s">
        <v>64</v>
      </c>
    </row>
    <row r="17" spans="1:50" ht="28.5" customHeight="1" x14ac:dyDescent="0.2">
      <c r="A17" s="41" t="s">
        <v>99</v>
      </c>
      <c r="B17" s="130" t="s">
        <v>112</v>
      </c>
      <c r="C17" s="139"/>
      <c r="D17" s="42"/>
      <c r="E17" s="42"/>
      <c r="F17" s="42"/>
      <c r="G17" s="43"/>
      <c r="H17" s="42"/>
      <c r="I17" s="42"/>
      <c r="J17" s="43"/>
      <c r="K17" s="43"/>
      <c r="L17" s="44"/>
      <c r="N17" s="124"/>
      <c r="O17" s="100"/>
      <c r="P17" s="100"/>
      <c r="Q17" s="100"/>
      <c r="R17" s="100"/>
      <c r="S17" s="118"/>
      <c r="T17" s="122"/>
      <c r="U17" s="100"/>
      <c r="V17" s="100"/>
      <c r="W17" s="100"/>
      <c r="X17" s="100"/>
      <c r="Y17" s="100"/>
      <c r="Z17" s="100"/>
      <c r="AA17" s="100"/>
      <c r="AB17" s="100"/>
      <c r="AC17" s="123"/>
      <c r="AD17" s="122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23"/>
      <c r="AP17" s="122"/>
      <c r="AQ17" s="100"/>
      <c r="AR17" s="123"/>
      <c r="AS17" s="169"/>
      <c r="AT17" s="100"/>
      <c r="AU17" s="100"/>
      <c r="AV17" s="100"/>
      <c r="AW17" s="100"/>
      <c r="AX17" s="123"/>
    </row>
    <row r="18" spans="1:50" s="152" customFormat="1" ht="15" customHeight="1" x14ac:dyDescent="0.2">
      <c r="A18" s="49" t="s">
        <v>89</v>
      </c>
      <c r="B18" s="39" t="s">
        <v>82</v>
      </c>
      <c r="C18" s="149">
        <v>4</v>
      </c>
      <c r="D18" s="150">
        <v>16</v>
      </c>
      <c r="E18" s="150">
        <v>0</v>
      </c>
      <c r="F18" s="150">
        <v>16</v>
      </c>
      <c r="G18" s="150">
        <v>0</v>
      </c>
      <c r="H18" s="150">
        <v>0</v>
      </c>
      <c r="I18" s="150">
        <v>0</v>
      </c>
      <c r="J18" s="77">
        <f>SUM(D18,F18,H18)</f>
        <v>32</v>
      </c>
      <c r="K18" s="77">
        <f>((D18*E18)*1.5)+((F18*G18)*1)+((H18*I18)*1)</f>
        <v>0</v>
      </c>
      <c r="L18" s="151"/>
      <c r="N18" s="153"/>
      <c r="O18" s="154"/>
      <c r="P18" s="154"/>
      <c r="Q18" s="154"/>
      <c r="R18" s="154"/>
      <c r="S18" s="155"/>
      <c r="T18" s="153">
        <v>2</v>
      </c>
      <c r="U18" s="154" t="s">
        <v>255</v>
      </c>
      <c r="V18" s="154">
        <v>2</v>
      </c>
      <c r="W18" s="154" t="s">
        <v>255</v>
      </c>
      <c r="X18" s="154"/>
      <c r="Y18" s="154"/>
      <c r="Z18" s="154"/>
      <c r="AA18" s="154"/>
      <c r="AB18" s="154"/>
      <c r="AC18" s="156"/>
      <c r="AD18" s="163"/>
      <c r="AE18" s="162"/>
      <c r="AF18" s="162"/>
      <c r="AG18" s="162"/>
      <c r="AH18" s="162">
        <v>2</v>
      </c>
      <c r="AI18" s="162" t="s">
        <v>255</v>
      </c>
      <c r="AJ18" s="162">
        <v>2</v>
      </c>
      <c r="AK18" s="162" t="s">
        <v>255</v>
      </c>
      <c r="AL18" s="162"/>
      <c r="AM18" s="162"/>
      <c r="AN18" s="162"/>
      <c r="AO18" s="164"/>
      <c r="AP18" s="153"/>
      <c r="AQ18" s="154"/>
      <c r="AR18" s="156"/>
      <c r="AS18" s="153" t="s">
        <v>258</v>
      </c>
      <c r="AT18" s="154" t="s">
        <v>255</v>
      </c>
      <c r="AU18" s="154"/>
      <c r="AV18" s="154"/>
      <c r="AW18" s="154"/>
      <c r="AX18" s="156"/>
    </row>
    <row r="19" spans="1:50" s="152" customFormat="1" ht="15" customHeight="1" x14ac:dyDescent="0.2">
      <c r="A19" s="49" t="s">
        <v>90</v>
      </c>
      <c r="B19" s="39" t="s">
        <v>81</v>
      </c>
      <c r="C19" s="149">
        <v>4</v>
      </c>
      <c r="D19" s="150">
        <v>16</v>
      </c>
      <c r="E19" s="150">
        <v>0</v>
      </c>
      <c r="F19" s="150">
        <v>16</v>
      </c>
      <c r="G19" s="150">
        <v>0</v>
      </c>
      <c r="H19" s="150">
        <v>0</v>
      </c>
      <c r="I19" s="150">
        <v>0</v>
      </c>
      <c r="J19" s="77">
        <f>SUM(D19,F19,H19)</f>
        <v>32</v>
      </c>
      <c r="K19" s="77">
        <f>((D19*E19)*1.5)+((F19*G19)*1)+((H19*I19)*1)</f>
        <v>0</v>
      </c>
      <c r="L19" s="151"/>
      <c r="N19" s="153"/>
      <c r="O19" s="154"/>
      <c r="P19" s="154"/>
      <c r="Q19" s="154"/>
      <c r="R19" s="154"/>
      <c r="S19" s="155"/>
      <c r="T19" s="153">
        <v>2</v>
      </c>
      <c r="U19" s="154" t="s">
        <v>255</v>
      </c>
      <c r="V19" s="154">
        <v>2</v>
      </c>
      <c r="W19" s="154" t="s">
        <v>255</v>
      </c>
      <c r="X19" s="154"/>
      <c r="Y19" s="154"/>
      <c r="Z19" s="154"/>
      <c r="AA19" s="154"/>
      <c r="AB19" s="154"/>
      <c r="AC19" s="156"/>
      <c r="AD19" s="163"/>
      <c r="AE19" s="162"/>
      <c r="AF19" s="162"/>
      <c r="AG19" s="162"/>
      <c r="AH19" s="162">
        <v>2</v>
      </c>
      <c r="AI19" s="162" t="s">
        <v>255</v>
      </c>
      <c r="AJ19" s="162">
        <v>2</v>
      </c>
      <c r="AK19" s="162" t="s">
        <v>255</v>
      </c>
      <c r="AL19" s="162"/>
      <c r="AM19" s="162"/>
      <c r="AN19" s="162"/>
      <c r="AO19" s="164"/>
      <c r="AP19" s="153"/>
      <c r="AQ19" s="154"/>
      <c r="AR19" s="156"/>
      <c r="AS19" s="153" t="s">
        <v>258</v>
      </c>
      <c r="AT19" s="154" t="s">
        <v>255</v>
      </c>
      <c r="AU19" s="154"/>
      <c r="AV19" s="154"/>
      <c r="AW19" s="154"/>
      <c r="AX19" s="156"/>
    </row>
    <row r="20" spans="1:50" s="152" customFormat="1" ht="15" customHeight="1" thickBot="1" x14ac:dyDescent="0.25">
      <c r="A20" s="49" t="s">
        <v>91</v>
      </c>
      <c r="B20" s="39" t="s">
        <v>29</v>
      </c>
      <c r="C20" s="149">
        <v>4</v>
      </c>
      <c r="D20" s="150">
        <v>16</v>
      </c>
      <c r="E20" s="150">
        <v>0</v>
      </c>
      <c r="F20" s="150">
        <v>16</v>
      </c>
      <c r="G20" s="150">
        <v>1</v>
      </c>
      <c r="H20" s="150">
        <v>0</v>
      </c>
      <c r="I20" s="150">
        <v>0</v>
      </c>
      <c r="J20" s="77">
        <f>SUM(D20,F20,H20)</f>
        <v>32</v>
      </c>
      <c r="K20" s="77">
        <f>((D20*E20)*1.5)+((F20*G20)*1)+((H20*I20)*1)</f>
        <v>16</v>
      </c>
      <c r="L20" s="33"/>
      <c r="N20" s="157">
        <v>2</v>
      </c>
      <c r="O20" s="158"/>
      <c r="P20" s="158"/>
      <c r="Q20" s="158"/>
      <c r="R20" s="158"/>
      <c r="S20" s="159"/>
      <c r="T20" s="157">
        <v>2</v>
      </c>
      <c r="U20" s="158" t="s">
        <v>255</v>
      </c>
      <c r="V20" s="158"/>
      <c r="W20" s="158"/>
      <c r="X20" s="158"/>
      <c r="Y20" s="158"/>
      <c r="Z20" s="158"/>
      <c r="AA20" s="158"/>
      <c r="AB20" s="158"/>
      <c r="AC20" s="160"/>
      <c r="AD20" s="165"/>
      <c r="AE20" s="166"/>
      <c r="AF20" s="166"/>
      <c r="AG20" s="166"/>
      <c r="AH20" s="166">
        <v>4</v>
      </c>
      <c r="AI20" s="166" t="s">
        <v>257</v>
      </c>
      <c r="AJ20" s="166"/>
      <c r="AK20" s="166"/>
      <c r="AL20" s="166"/>
      <c r="AM20" s="166"/>
      <c r="AN20" s="166"/>
      <c r="AO20" s="167"/>
      <c r="AP20" s="157"/>
      <c r="AQ20" s="158"/>
      <c r="AR20" s="160"/>
      <c r="AS20" s="172" t="s">
        <v>258</v>
      </c>
      <c r="AT20" s="158" t="s">
        <v>255</v>
      </c>
      <c r="AU20" s="158"/>
      <c r="AV20" s="158"/>
      <c r="AW20" s="158"/>
      <c r="AX20" s="160"/>
    </row>
    <row r="21" spans="1:50" s="32" customFormat="1" ht="15" customHeight="1" x14ac:dyDescent="0.2">
      <c r="A21" s="52" t="s">
        <v>17</v>
      </c>
      <c r="B21" s="31" t="s">
        <v>21</v>
      </c>
      <c r="C21" s="146">
        <f>SUM(C17:C20)</f>
        <v>12</v>
      </c>
      <c r="D21" s="146">
        <f>SUM(D17:D20)</f>
        <v>48</v>
      </c>
      <c r="E21" s="36">
        <v>0</v>
      </c>
      <c r="F21" s="146">
        <f>SUM(F17:F20)</f>
        <v>48</v>
      </c>
      <c r="G21" s="36">
        <v>0</v>
      </c>
      <c r="H21" s="146">
        <f>SUM(H17:H20)</f>
        <v>0</v>
      </c>
      <c r="I21" s="36">
        <v>0</v>
      </c>
      <c r="J21" s="146">
        <f>SUM(J17:J20)</f>
        <v>96</v>
      </c>
      <c r="K21" s="34">
        <f>((D21*E21)*1.5)+((F21*G21)*1)+((H21*I21)*1)</f>
        <v>0</v>
      </c>
      <c r="L21" s="3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4"/>
      <c r="AQ21" s="94"/>
      <c r="AR21" s="94"/>
      <c r="AS21" s="93"/>
      <c r="AT21" s="93"/>
      <c r="AU21" s="93"/>
      <c r="AV21" s="93"/>
      <c r="AW21" s="93"/>
      <c r="AX21" s="93"/>
    </row>
    <row r="22" spans="1:50" ht="21.75" customHeight="1" x14ac:dyDescent="0.2">
      <c r="B22" s="72" t="s">
        <v>153</v>
      </c>
      <c r="C22" s="147">
        <f>SUM(C13,C21)</f>
        <v>22</v>
      </c>
      <c r="D22" s="1">
        <f>SUM(D13,D21)</f>
        <v>80</v>
      </c>
      <c r="E22" s="5">
        <v>0</v>
      </c>
      <c r="F22" s="1">
        <f>SUM(F13,F21)</f>
        <v>80</v>
      </c>
      <c r="G22" s="7">
        <v>0</v>
      </c>
      <c r="H22" s="1">
        <f>SUM(H13,H21)</f>
        <v>0</v>
      </c>
      <c r="I22" s="5">
        <v>0</v>
      </c>
      <c r="J22" s="1">
        <f>SUM(J13,J21)</f>
        <v>160</v>
      </c>
      <c r="K22" s="2">
        <f>SUM(K13,K21)</f>
        <v>0</v>
      </c>
      <c r="L22" s="3"/>
    </row>
    <row r="23" spans="1:50" ht="21.75" customHeight="1" thickBot="1" x14ac:dyDescent="0.25">
      <c r="B23" s="73"/>
      <c r="C23" s="137"/>
      <c r="D23" s="25"/>
      <c r="E23" s="26"/>
      <c r="F23" s="25"/>
      <c r="G23" s="27"/>
      <c r="H23" s="26"/>
      <c r="I23" s="26"/>
      <c r="J23" s="28"/>
      <c r="K23" s="29"/>
      <c r="L23" s="30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S23" s="94"/>
      <c r="AT23" s="94"/>
      <c r="AU23" s="94"/>
      <c r="AV23" s="94"/>
      <c r="AW23" s="94"/>
      <c r="AX23" s="94"/>
    </row>
    <row r="24" spans="1:50" ht="20.25" customHeight="1" x14ac:dyDescent="0.2">
      <c r="A24" s="50" t="s">
        <v>17</v>
      </c>
      <c r="B24" s="76"/>
      <c r="C24" s="132" t="s">
        <v>4</v>
      </c>
      <c r="D24" s="487" t="s">
        <v>171</v>
      </c>
      <c r="E24" s="488"/>
      <c r="F24" s="488"/>
      <c r="G24" s="488"/>
      <c r="H24" s="488"/>
      <c r="I24" s="488"/>
      <c r="J24" s="488"/>
      <c r="K24" s="488"/>
      <c r="L24" s="489"/>
      <c r="N24" s="493" t="s">
        <v>51</v>
      </c>
      <c r="O24" s="494"/>
      <c r="P24" s="494"/>
      <c r="Q24" s="494"/>
      <c r="R24" s="494"/>
      <c r="S24" s="495"/>
      <c r="T24" s="496" t="s">
        <v>52</v>
      </c>
      <c r="U24" s="497"/>
      <c r="V24" s="497"/>
      <c r="W24" s="497"/>
      <c r="X24" s="497"/>
      <c r="Y24" s="497"/>
      <c r="Z24" s="497"/>
      <c r="AA24" s="497"/>
      <c r="AB24" s="497"/>
      <c r="AC24" s="498"/>
      <c r="AD24" s="499" t="s">
        <v>53</v>
      </c>
      <c r="AE24" s="500"/>
      <c r="AF24" s="500"/>
      <c r="AG24" s="503"/>
      <c r="AH24" s="500" t="s">
        <v>54</v>
      </c>
      <c r="AI24" s="500"/>
      <c r="AJ24" s="500"/>
      <c r="AK24" s="500"/>
      <c r="AL24" s="500"/>
      <c r="AM24" s="500"/>
      <c r="AN24" s="500"/>
      <c r="AO24" s="503"/>
      <c r="AP24" s="556" t="s">
        <v>75</v>
      </c>
      <c r="AQ24" s="557"/>
      <c r="AR24" s="558"/>
      <c r="AS24" s="514" t="s">
        <v>74</v>
      </c>
      <c r="AT24" s="514"/>
      <c r="AU24" s="514"/>
      <c r="AV24" s="514"/>
      <c r="AW24" s="514"/>
      <c r="AX24" s="515"/>
    </row>
    <row r="25" spans="1:50" ht="40.5" customHeight="1" x14ac:dyDescent="0.2">
      <c r="A25" s="51" t="s">
        <v>161</v>
      </c>
      <c r="B25" s="47" t="s">
        <v>147</v>
      </c>
      <c r="C25" s="133" t="s">
        <v>142</v>
      </c>
      <c r="D25" s="487" t="s">
        <v>17</v>
      </c>
      <c r="E25" s="488"/>
      <c r="F25" s="488"/>
      <c r="G25" s="488"/>
      <c r="H25" s="488"/>
      <c r="I25" s="488"/>
      <c r="J25" s="488"/>
      <c r="K25" s="488"/>
      <c r="L25" s="489"/>
      <c r="N25" s="136" t="s">
        <v>56</v>
      </c>
      <c r="O25" s="134" t="s">
        <v>57</v>
      </c>
      <c r="P25" s="134" t="s">
        <v>58</v>
      </c>
      <c r="Q25" s="134" t="s">
        <v>59</v>
      </c>
      <c r="R25" s="134" t="s">
        <v>60</v>
      </c>
      <c r="S25" s="109" t="s">
        <v>61</v>
      </c>
      <c r="T25" s="511" t="s">
        <v>56</v>
      </c>
      <c r="U25" s="512"/>
      <c r="V25" s="512" t="s">
        <v>57</v>
      </c>
      <c r="W25" s="512"/>
      <c r="X25" s="512" t="s">
        <v>62</v>
      </c>
      <c r="Y25" s="512"/>
      <c r="Z25" s="512" t="s">
        <v>60</v>
      </c>
      <c r="AA25" s="512"/>
      <c r="AB25" s="512" t="s">
        <v>61</v>
      </c>
      <c r="AC25" s="538"/>
      <c r="AD25" s="82" t="s">
        <v>56</v>
      </c>
      <c r="AE25" s="83" t="s">
        <v>57</v>
      </c>
      <c r="AF25" s="83" t="s">
        <v>58</v>
      </c>
      <c r="AG25" s="173" t="s">
        <v>60</v>
      </c>
      <c r="AH25" s="546" t="s">
        <v>56</v>
      </c>
      <c r="AI25" s="542"/>
      <c r="AJ25" s="541" t="s">
        <v>57</v>
      </c>
      <c r="AK25" s="542"/>
      <c r="AL25" s="541" t="s">
        <v>62</v>
      </c>
      <c r="AM25" s="542"/>
      <c r="AN25" s="541" t="s">
        <v>60</v>
      </c>
      <c r="AO25" s="543"/>
      <c r="AP25" s="559"/>
      <c r="AQ25" s="560"/>
      <c r="AR25" s="561"/>
      <c r="AS25" s="524" t="s">
        <v>55</v>
      </c>
      <c r="AT25" s="524"/>
      <c r="AU25" s="524"/>
      <c r="AV25" s="524"/>
      <c r="AW25" s="524"/>
      <c r="AX25" s="525"/>
    </row>
    <row r="26" spans="1:50" ht="33" customHeight="1" x14ac:dyDescent="0.2">
      <c r="A26" s="48" t="s">
        <v>162</v>
      </c>
      <c r="B26" s="40" t="s">
        <v>148</v>
      </c>
      <c r="C26" s="148"/>
      <c r="D26" s="9" t="s">
        <v>6</v>
      </c>
      <c r="E26" s="9" t="s">
        <v>7</v>
      </c>
      <c r="F26" s="10" t="s">
        <v>8</v>
      </c>
      <c r="G26" s="11" t="s">
        <v>7</v>
      </c>
      <c r="H26" s="10" t="s">
        <v>9</v>
      </c>
      <c r="I26" s="11" t="s">
        <v>10</v>
      </c>
      <c r="J26" s="12" t="s">
        <v>11</v>
      </c>
      <c r="K26" s="10" t="s">
        <v>12</v>
      </c>
      <c r="L26" s="13" t="s">
        <v>13</v>
      </c>
      <c r="N26" s="84" t="s">
        <v>63</v>
      </c>
      <c r="O26" s="85" t="s">
        <v>63</v>
      </c>
      <c r="P26" s="85" t="s">
        <v>63</v>
      </c>
      <c r="Q26" s="85" t="s">
        <v>63</v>
      </c>
      <c r="R26" s="85" t="s">
        <v>63</v>
      </c>
      <c r="S26" s="110" t="s">
        <v>63</v>
      </c>
      <c r="T26" s="84" t="s">
        <v>63</v>
      </c>
      <c r="U26" s="85" t="s">
        <v>64</v>
      </c>
      <c r="V26" s="85" t="s">
        <v>63</v>
      </c>
      <c r="W26" s="85" t="s">
        <v>64</v>
      </c>
      <c r="X26" s="85" t="s">
        <v>63</v>
      </c>
      <c r="Y26" s="85" t="s">
        <v>64</v>
      </c>
      <c r="Z26" s="85" t="s">
        <v>63</v>
      </c>
      <c r="AA26" s="85" t="s">
        <v>64</v>
      </c>
      <c r="AB26" s="85" t="s">
        <v>63</v>
      </c>
      <c r="AC26" s="86" t="s">
        <v>64</v>
      </c>
      <c r="AD26" s="87" t="s">
        <v>63</v>
      </c>
      <c r="AE26" s="88" t="s">
        <v>63</v>
      </c>
      <c r="AF26" s="88" t="s">
        <v>63</v>
      </c>
      <c r="AG26" s="89" t="s">
        <v>63</v>
      </c>
      <c r="AH26" s="168" t="s">
        <v>63</v>
      </c>
      <c r="AI26" s="88" t="s">
        <v>64</v>
      </c>
      <c r="AJ26" s="88" t="s">
        <v>63</v>
      </c>
      <c r="AK26" s="88" t="s">
        <v>64</v>
      </c>
      <c r="AL26" s="88" t="s">
        <v>63</v>
      </c>
      <c r="AM26" s="88" t="s">
        <v>64</v>
      </c>
      <c r="AN26" s="88" t="s">
        <v>63</v>
      </c>
      <c r="AO26" s="89" t="s">
        <v>64</v>
      </c>
      <c r="AP26" s="119" t="s">
        <v>72</v>
      </c>
      <c r="AQ26" s="112" t="s">
        <v>73</v>
      </c>
      <c r="AR26" s="120" t="s">
        <v>9</v>
      </c>
      <c r="AS26" s="545" t="s">
        <v>56</v>
      </c>
      <c r="AT26" s="527"/>
      <c r="AU26" s="526" t="s">
        <v>62</v>
      </c>
      <c r="AV26" s="527"/>
      <c r="AW26" s="526" t="s">
        <v>60</v>
      </c>
      <c r="AX26" s="528"/>
    </row>
    <row r="27" spans="1:50" ht="25.5" x14ac:dyDescent="0.2">
      <c r="A27" s="41" t="s">
        <v>155</v>
      </c>
      <c r="B27" s="130" t="s">
        <v>143</v>
      </c>
      <c r="C27" s="42"/>
      <c r="D27" s="42"/>
      <c r="E27" s="42"/>
      <c r="F27" s="42"/>
      <c r="G27" s="43"/>
      <c r="H27" s="42"/>
      <c r="I27" s="42"/>
      <c r="J27" s="43"/>
      <c r="K27" s="43"/>
      <c r="L27" s="44"/>
      <c r="N27" s="124"/>
      <c r="O27" s="100"/>
      <c r="P27" s="100"/>
      <c r="Q27" s="100"/>
      <c r="R27" s="100"/>
      <c r="S27" s="118"/>
      <c r="T27" s="122"/>
      <c r="U27" s="100"/>
      <c r="V27" s="100"/>
      <c r="W27" s="100"/>
      <c r="X27" s="100"/>
      <c r="Y27" s="100"/>
      <c r="Z27" s="100"/>
      <c r="AA27" s="100"/>
      <c r="AB27" s="100"/>
      <c r="AC27" s="123"/>
      <c r="AD27" s="122"/>
      <c r="AE27" s="100"/>
      <c r="AF27" s="100"/>
      <c r="AG27" s="123"/>
      <c r="AH27" s="169"/>
      <c r="AI27" s="100"/>
      <c r="AJ27" s="100"/>
      <c r="AK27" s="100"/>
      <c r="AL27" s="100"/>
      <c r="AM27" s="100"/>
      <c r="AN27" s="100"/>
      <c r="AO27" s="123"/>
      <c r="AP27" s="122"/>
      <c r="AQ27" s="100"/>
      <c r="AR27" s="123"/>
      <c r="AS27" s="169"/>
      <c r="AT27" s="100"/>
      <c r="AU27" s="100"/>
      <c r="AV27" s="100"/>
      <c r="AW27" s="100"/>
      <c r="AX27" s="123"/>
    </row>
    <row r="28" spans="1:50" s="152" customFormat="1" ht="15" customHeight="1" thickBot="1" x14ac:dyDescent="0.25">
      <c r="A28" s="49" t="s">
        <v>92</v>
      </c>
      <c r="B28" s="39" t="s">
        <v>30</v>
      </c>
      <c r="C28" s="150">
        <v>4</v>
      </c>
      <c r="D28" s="150">
        <v>16</v>
      </c>
      <c r="E28" s="150">
        <v>0</v>
      </c>
      <c r="F28" s="150">
        <v>16</v>
      </c>
      <c r="G28" s="150">
        <v>0</v>
      </c>
      <c r="H28" s="150">
        <v>0</v>
      </c>
      <c r="I28" s="150">
        <v>0</v>
      </c>
      <c r="J28" s="77">
        <f>SUM(D28,F28,H28)</f>
        <v>32</v>
      </c>
      <c r="K28" s="77">
        <f>((D28*E28)*1.5)+((F28*G28)*1)+((H28*I28)*1)</f>
        <v>0</v>
      </c>
      <c r="L28" s="151"/>
      <c r="N28" s="157">
        <v>2</v>
      </c>
      <c r="O28" s="158"/>
      <c r="P28" s="158"/>
      <c r="Q28" s="158"/>
      <c r="R28" s="158"/>
      <c r="S28" s="159"/>
      <c r="T28" s="157">
        <v>2</v>
      </c>
      <c r="U28" s="158" t="s">
        <v>255</v>
      </c>
      <c r="V28" s="158"/>
      <c r="W28" s="158"/>
      <c r="X28" s="158"/>
      <c r="Y28" s="158"/>
      <c r="Z28" s="158"/>
      <c r="AA28" s="158"/>
      <c r="AB28" s="158"/>
      <c r="AC28" s="160"/>
      <c r="AD28" s="165"/>
      <c r="AE28" s="166"/>
      <c r="AF28" s="166"/>
      <c r="AG28" s="167"/>
      <c r="AH28" s="170">
        <v>4</v>
      </c>
      <c r="AI28" s="166" t="s">
        <v>255</v>
      </c>
      <c r="AJ28" s="166"/>
      <c r="AK28" s="166"/>
      <c r="AL28" s="166"/>
      <c r="AM28" s="166"/>
      <c r="AN28" s="166"/>
      <c r="AO28" s="167"/>
      <c r="AP28" s="157"/>
      <c r="AQ28" s="158"/>
      <c r="AR28" s="160"/>
      <c r="AS28" s="172" t="s">
        <v>258</v>
      </c>
      <c r="AT28" s="158" t="s">
        <v>255</v>
      </c>
      <c r="AU28" s="158"/>
      <c r="AV28" s="158"/>
      <c r="AW28" s="158"/>
      <c r="AX28" s="160"/>
    </row>
    <row r="29" spans="1:50" s="54" customFormat="1" ht="15" customHeight="1" thickBot="1" x14ac:dyDescent="0.25">
      <c r="A29" s="53"/>
      <c r="B29" s="38" t="s">
        <v>23</v>
      </c>
      <c r="C29" s="35">
        <f>SUM(C27:C28)</f>
        <v>4</v>
      </c>
      <c r="D29" s="35">
        <f>SUM(D27:D28)</f>
        <v>16</v>
      </c>
      <c r="E29" s="55">
        <v>0</v>
      </c>
      <c r="F29" s="35">
        <f>SUM(F27:F28)</f>
        <v>16</v>
      </c>
      <c r="G29" s="55">
        <v>0</v>
      </c>
      <c r="H29" s="35">
        <f>SUM(H27:H28)</f>
        <v>0</v>
      </c>
      <c r="I29" s="55">
        <v>0</v>
      </c>
      <c r="J29" s="37">
        <f>SUM(D29,F29,H29)</f>
        <v>32</v>
      </c>
      <c r="K29" s="37">
        <f>((D29*E29)*1.5)+((F29*G29)*1)+((H29*I29)*1)</f>
        <v>0</v>
      </c>
      <c r="L29" s="56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4"/>
      <c r="AQ29" s="94"/>
      <c r="AR29" s="94"/>
      <c r="AS29" s="93"/>
      <c r="AT29" s="93"/>
      <c r="AU29" s="93"/>
      <c r="AV29" s="93"/>
      <c r="AW29" s="93"/>
      <c r="AX29" s="93"/>
    </row>
    <row r="30" spans="1:50" s="104" customFormat="1" ht="20.25" customHeight="1" x14ac:dyDescent="0.2">
      <c r="A30" s="102"/>
      <c r="B30" s="61"/>
      <c r="C30" s="101"/>
      <c r="D30" s="101" t="s">
        <v>17</v>
      </c>
      <c r="E30" s="62"/>
      <c r="F30" s="101" t="s">
        <v>17</v>
      </c>
      <c r="G30" s="62"/>
      <c r="H30" s="101" t="s">
        <v>17</v>
      </c>
      <c r="I30" s="62"/>
      <c r="J30" s="63" t="s">
        <v>17</v>
      </c>
      <c r="K30" s="63" t="s">
        <v>17</v>
      </c>
      <c r="L30" s="103"/>
      <c r="N30" s="504" t="s">
        <v>51</v>
      </c>
      <c r="O30" s="505"/>
      <c r="P30" s="505"/>
      <c r="Q30" s="505"/>
      <c r="R30" s="505"/>
      <c r="S30" s="506"/>
      <c r="T30" s="507" t="s">
        <v>52</v>
      </c>
      <c r="U30" s="508"/>
      <c r="V30" s="508"/>
      <c r="W30" s="508"/>
      <c r="X30" s="508"/>
      <c r="Y30" s="508"/>
      <c r="Z30" s="508"/>
      <c r="AA30" s="508"/>
      <c r="AB30" s="508"/>
      <c r="AC30" s="509"/>
      <c r="AD30" s="499" t="s">
        <v>53</v>
      </c>
      <c r="AE30" s="500"/>
      <c r="AF30" s="500"/>
      <c r="AG30" s="503"/>
      <c r="AH30" s="499" t="s">
        <v>54</v>
      </c>
      <c r="AI30" s="500"/>
      <c r="AJ30" s="500"/>
      <c r="AK30" s="500"/>
      <c r="AL30" s="500"/>
      <c r="AM30" s="500"/>
      <c r="AN30" s="500"/>
      <c r="AO30" s="503"/>
      <c r="AP30" s="547" t="s">
        <v>80</v>
      </c>
      <c r="AQ30" s="548"/>
      <c r="AR30" s="549"/>
      <c r="AS30" s="539" t="s">
        <v>55</v>
      </c>
      <c r="AT30" s="539"/>
      <c r="AU30" s="539"/>
      <c r="AV30" s="539"/>
      <c r="AW30" s="539"/>
      <c r="AX30" s="540"/>
    </row>
    <row r="31" spans="1:50" s="104" customFormat="1" ht="15" customHeight="1" x14ac:dyDescent="0.2">
      <c r="A31" s="102"/>
      <c r="B31" s="61"/>
      <c r="C31" s="101"/>
      <c r="D31" s="101"/>
      <c r="E31" s="62"/>
      <c r="F31" s="101"/>
      <c r="G31" s="62"/>
      <c r="H31" s="101"/>
      <c r="I31" s="62"/>
      <c r="J31" s="63"/>
      <c r="K31" s="63"/>
      <c r="L31" s="103"/>
      <c r="N31" s="136" t="s">
        <v>56</v>
      </c>
      <c r="O31" s="134" t="s">
        <v>57</v>
      </c>
      <c r="P31" s="134" t="s">
        <v>58</v>
      </c>
      <c r="Q31" s="134" t="s">
        <v>59</v>
      </c>
      <c r="R31" s="134" t="s">
        <v>60</v>
      </c>
      <c r="S31" s="135" t="s">
        <v>61</v>
      </c>
      <c r="T31" s="553" t="s">
        <v>56</v>
      </c>
      <c r="U31" s="552"/>
      <c r="V31" s="550" t="s">
        <v>57</v>
      </c>
      <c r="W31" s="552"/>
      <c r="X31" s="550" t="s">
        <v>62</v>
      </c>
      <c r="Y31" s="552"/>
      <c r="Z31" s="550" t="s">
        <v>60</v>
      </c>
      <c r="AA31" s="552"/>
      <c r="AB31" s="550" t="s">
        <v>61</v>
      </c>
      <c r="AC31" s="551"/>
      <c r="AD31" s="82" t="s">
        <v>56</v>
      </c>
      <c r="AE31" s="83" t="s">
        <v>57</v>
      </c>
      <c r="AF31" s="83" t="s">
        <v>58</v>
      </c>
      <c r="AG31" s="173" t="s">
        <v>60</v>
      </c>
      <c r="AH31" s="555" t="s">
        <v>56</v>
      </c>
      <c r="AI31" s="542"/>
      <c r="AJ31" s="541" t="s">
        <v>57</v>
      </c>
      <c r="AK31" s="542"/>
      <c r="AL31" s="541" t="s">
        <v>62</v>
      </c>
      <c r="AM31" s="542"/>
      <c r="AN31" s="541" t="s">
        <v>60</v>
      </c>
      <c r="AO31" s="543"/>
      <c r="AP31" s="119" t="s">
        <v>72</v>
      </c>
      <c r="AQ31" s="112" t="s">
        <v>73</v>
      </c>
      <c r="AR31" s="120" t="s">
        <v>9</v>
      </c>
      <c r="AS31" s="545" t="s">
        <v>56</v>
      </c>
      <c r="AT31" s="527"/>
      <c r="AU31" s="526" t="s">
        <v>62</v>
      </c>
      <c r="AV31" s="527"/>
      <c r="AW31" s="526" t="s">
        <v>60</v>
      </c>
      <c r="AX31" s="528"/>
    </row>
    <row r="32" spans="1:50" ht="12.75" x14ac:dyDescent="0.2">
      <c r="A32" s="68" t="s">
        <v>163</v>
      </c>
      <c r="B32" s="40" t="s">
        <v>149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7"/>
      <c r="N32" s="84" t="s">
        <v>63</v>
      </c>
      <c r="O32" s="85" t="s">
        <v>63</v>
      </c>
      <c r="P32" s="85" t="s">
        <v>63</v>
      </c>
      <c r="Q32" s="85" t="s">
        <v>63</v>
      </c>
      <c r="R32" s="85" t="s">
        <v>63</v>
      </c>
      <c r="S32" s="86" t="s">
        <v>63</v>
      </c>
      <c r="T32" s="84" t="s">
        <v>63</v>
      </c>
      <c r="U32" s="85" t="s">
        <v>64</v>
      </c>
      <c r="V32" s="85" t="s">
        <v>63</v>
      </c>
      <c r="W32" s="85" t="s">
        <v>64</v>
      </c>
      <c r="X32" s="85" t="s">
        <v>63</v>
      </c>
      <c r="Y32" s="85" t="s">
        <v>64</v>
      </c>
      <c r="Z32" s="85" t="s">
        <v>63</v>
      </c>
      <c r="AA32" s="85" t="s">
        <v>64</v>
      </c>
      <c r="AB32" s="85" t="s">
        <v>63</v>
      </c>
      <c r="AC32" s="86" t="s">
        <v>64</v>
      </c>
      <c r="AD32" s="87" t="s">
        <v>63</v>
      </c>
      <c r="AE32" s="88" t="s">
        <v>63</v>
      </c>
      <c r="AF32" s="88" t="s">
        <v>63</v>
      </c>
      <c r="AG32" s="89" t="s">
        <v>63</v>
      </c>
      <c r="AH32" s="87" t="s">
        <v>63</v>
      </c>
      <c r="AI32" s="88" t="s">
        <v>64</v>
      </c>
      <c r="AJ32" s="88" t="s">
        <v>63</v>
      </c>
      <c r="AK32" s="88" t="s">
        <v>64</v>
      </c>
      <c r="AL32" s="88" t="s">
        <v>63</v>
      </c>
      <c r="AM32" s="88" t="s">
        <v>64</v>
      </c>
      <c r="AN32" s="88" t="s">
        <v>63</v>
      </c>
      <c r="AO32" s="89" t="s">
        <v>64</v>
      </c>
      <c r="AP32" s="115" t="s">
        <v>63</v>
      </c>
      <c r="AQ32" s="117" t="s">
        <v>63</v>
      </c>
      <c r="AR32" s="121" t="s">
        <v>63</v>
      </c>
      <c r="AS32" s="116" t="s">
        <v>63</v>
      </c>
      <c r="AT32" s="91" t="s">
        <v>64</v>
      </c>
      <c r="AU32" s="91" t="s">
        <v>63</v>
      </c>
      <c r="AV32" s="91" t="s">
        <v>64</v>
      </c>
      <c r="AW32" s="91" t="s">
        <v>63</v>
      </c>
      <c r="AX32" s="92" t="s">
        <v>64</v>
      </c>
    </row>
    <row r="33" spans="1:50" ht="33.75" customHeight="1" x14ac:dyDescent="0.2">
      <c r="A33" s="41" t="s">
        <v>156</v>
      </c>
      <c r="B33" s="130" t="s">
        <v>113</v>
      </c>
      <c r="C33" s="42"/>
      <c r="D33" s="42"/>
      <c r="E33" s="42"/>
      <c r="F33" s="42"/>
      <c r="G33" s="43"/>
      <c r="H33" s="42"/>
      <c r="I33" s="42"/>
      <c r="J33" s="43"/>
      <c r="K33" s="43"/>
      <c r="L33" s="44"/>
      <c r="N33" s="124"/>
      <c r="O33" s="100"/>
      <c r="P33" s="100"/>
      <c r="Q33" s="100"/>
      <c r="R33" s="100"/>
      <c r="S33" s="123"/>
      <c r="T33" s="122"/>
      <c r="U33" s="100"/>
      <c r="V33" s="100"/>
      <c r="W33" s="100"/>
      <c r="X33" s="100"/>
      <c r="Y33" s="100"/>
      <c r="Z33" s="100"/>
      <c r="AA33" s="100"/>
      <c r="AB33" s="100"/>
      <c r="AC33" s="123"/>
      <c r="AD33" s="122"/>
      <c r="AE33" s="100"/>
      <c r="AF33" s="100"/>
      <c r="AG33" s="123"/>
      <c r="AH33" s="122"/>
      <c r="AI33" s="100"/>
      <c r="AJ33" s="100"/>
      <c r="AK33" s="100"/>
      <c r="AL33" s="100"/>
      <c r="AM33" s="100"/>
      <c r="AN33" s="100"/>
      <c r="AO33" s="123"/>
      <c r="AP33" s="122"/>
      <c r="AQ33" s="100"/>
      <c r="AR33" s="123"/>
      <c r="AS33" s="169"/>
      <c r="AT33" s="100"/>
      <c r="AU33" s="100"/>
      <c r="AV33" s="100"/>
      <c r="AW33" s="100"/>
      <c r="AX33" s="123"/>
    </row>
    <row r="34" spans="1:50" s="152" customFormat="1" ht="15" customHeight="1" x14ac:dyDescent="0.2">
      <c r="A34" s="70" t="s">
        <v>93</v>
      </c>
      <c r="B34" s="161" t="s">
        <v>31</v>
      </c>
      <c r="C34" s="150">
        <v>3</v>
      </c>
      <c r="D34" s="150">
        <v>16</v>
      </c>
      <c r="E34" s="150">
        <v>0</v>
      </c>
      <c r="F34" s="150">
        <v>16</v>
      </c>
      <c r="G34" s="150">
        <v>0</v>
      </c>
      <c r="H34" s="150">
        <v>0</v>
      </c>
      <c r="I34" s="150">
        <v>0</v>
      </c>
      <c r="J34" s="77">
        <f t="shared" ref="J34:J37" si="0">SUM(D34,F34,H34)</f>
        <v>32</v>
      </c>
      <c r="K34" s="77">
        <f t="shared" ref="K34:K37" si="1">((D34*E34)*1.5)+((F34*G34)*1)+((H34*I34)*1)</f>
        <v>0</v>
      </c>
      <c r="L34" s="151"/>
      <c r="N34" s="153">
        <v>1.5</v>
      </c>
      <c r="O34" s="154"/>
      <c r="P34" s="154"/>
      <c r="Q34" s="154"/>
      <c r="R34" s="154"/>
      <c r="S34" s="156"/>
      <c r="T34" s="153">
        <v>1.5</v>
      </c>
      <c r="U34" s="154" t="s">
        <v>255</v>
      </c>
      <c r="V34" s="154"/>
      <c r="W34" s="154"/>
      <c r="X34" s="154"/>
      <c r="Y34" s="154"/>
      <c r="Z34" s="154"/>
      <c r="AA34" s="154"/>
      <c r="AB34" s="154"/>
      <c r="AC34" s="156"/>
      <c r="AD34" s="163"/>
      <c r="AE34" s="162"/>
      <c r="AF34" s="162"/>
      <c r="AG34" s="164"/>
      <c r="AH34" s="163">
        <v>3</v>
      </c>
      <c r="AI34" s="162"/>
      <c r="AJ34" s="162"/>
      <c r="AK34" s="162"/>
      <c r="AL34" s="162"/>
      <c r="AM34" s="162"/>
      <c r="AN34" s="162"/>
      <c r="AO34" s="164"/>
      <c r="AP34" s="153"/>
      <c r="AQ34" s="154"/>
      <c r="AR34" s="156"/>
      <c r="AS34" s="171" t="s">
        <v>259</v>
      </c>
      <c r="AT34" s="154" t="s">
        <v>255</v>
      </c>
      <c r="AU34" s="154"/>
      <c r="AV34" s="154"/>
      <c r="AW34" s="154"/>
      <c r="AX34" s="156"/>
    </row>
    <row r="35" spans="1:50" s="152" customFormat="1" ht="15" customHeight="1" x14ac:dyDescent="0.2">
      <c r="A35" s="70" t="s">
        <v>94</v>
      </c>
      <c r="B35" s="39" t="s">
        <v>32</v>
      </c>
      <c r="C35" s="150">
        <v>3</v>
      </c>
      <c r="D35" s="150">
        <v>16</v>
      </c>
      <c r="E35" s="150">
        <v>0</v>
      </c>
      <c r="F35" s="150">
        <v>16</v>
      </c>
      <c r="G35" s="150">
        <v>0</v>
      </c>
      <c r="H35" s="150">
        <v>0</v>
      </c>
      <c r="I35" s="150">
        <v>0</v>
      </c>
      <c r="J35" s="77">
        <f t="shared" si="0"/>
        <v>32</v>
      </c>
      <c r="K35" s="77">
        <f t="shared" si="1"/>
        <v>0</v>
      </c>
      <c r="L35" s="151"/>
      <c r="N35" s="153">
        <v>1.5</v>
      </c>
      <c r="O35" s="154"/>
      <c r="P35" s="154"/>
      <c r="Q35" s="154"/>
      <c r="R35" s="154"/>
      <c r="S35" s="156"/>
      <c r="T35" s="153">
        <v>1.5</v>
      </c>
      <c r="U35" s="154" t="s">
        <v>255</v>
      </c>
      <c r="V35" s="154"/>
      <c r="W35" s="154"/>
      <c r="X35" s="154"/>
      <c r="Y35" s="154"/>
      <c r="Z35" s="154"/>
      <c r="AA35" s="154"/>
      <c r="AB35" s="154"/>
      <c r="AC35" s="156"/>
      <c r="AD35" s="163"/>
      <c r="AE35" s="162"/>
      <c r="AF35" s="162"/>
      <c r="AG35" s="164"/>
      <c r="AH35" s="163">
        <v>3</v>
      </c>
      <c r="AI35" s="162"/>
      <c r="AJ35" s="162"/>
      <c r="AK35" s="162"/>
      <c r="AL35" s="162"/>
      <c r="AM35" s="162"/>
      <c r="AN35" s="162"/>
      <c r="AO35" s="164"/>
      <c r="AP35" s="153"/>
      <c r="AQ35" s="154"/>
      <c r="AR35" s="156"/>
      <c r="AS35" s="171" t="s">
        <v>259</v>
      </c>
      <c r="AT35" s="154" t="s">
        <v>255</v>
      </c>
      <c r="AU35" s="154"/>
      <c r="AV35" s="154"/>
      <c r="AW35" s="154"/>
      <c r="AX35" s="156"/>
    </row>
    <row r="36" spans="1:50" s="152" customFormat="1" ht="15" customHeight="1" x14ac:dyDescent="0.2">
      <c r="A36" s="70" t="s">
        <v>95</v>
      </c>
      <c r="B36" s="39" t="s">
        <v>260</v>
      </c>
      <c r="C36" s="150">
        <v>2</v>
      </c>
      <c r="D36" s="150">
        <v>8</v>
      </c>
      <c r="E36" s="150">
        <v>0</v>
      </c>
      <c r="F36" s="150">
        <v>8</v>
      </c>
      <c r="G36" s="150">
        <v>0</v>
      </c>
      <c r="H36" s="150">
        <v>0</v>
      </c>
      <c r="I36" s="150">
        <v>0</v>
      </c>
      <c r="J36" s="77">
        <f t="shared" si="0"/>
        <v>16</v>
      </c>
      <c r="K36" s="77">
        <f t="shared" si="1"/>
        <v>0</v>
      </c>
      <c r="L36" s="151"/>
      <c r="N36" s="153">
        <v>1</v>
      </c>
      <c r="O36" s="154"/>
      <c r="P36" s="154"/>
      <c r="Q36" s="154"/>
      <c r="R36" s="154"/>
      <c r="S36" s="156"/>
      <c r="T36" s="153">
        <v>1</v>
      </c>
      <c r="U36" s="154" t="s">
        <v>264</v>
      </c>
      <c r="V36" s="154"/>
      <c r="W36" s="154"/>
      <c r="X36" s="154"/>
      <c r="Y36" s="154"/>
      <c r="Z36" s="154"/>
      <c r="AA36" s="154"/>
      <c r="AB36" s="154"/>
      <c r="AC36" s="156"/>
      <c r="AD36" s="163"/>
      <c r="AE36" s="162"/>
      <c r="AF36" s="162"/>
      <c r="AG36" s="164"/>
      <c r="AH36" s="163">
        <v>2</v>
      </c>
      <c r="AI36" s="162"/>
      <c r="AJ36" s="162"/>
      <c r="AK36" s="162"/>
      <c r="AL36" s="162"/>
      <c r="AM36" s="162"/>
      <c r="AN36" s="162"/>
      <c r="AO36" s="164"/>
      <c r="AP36" s="153"/>
      <c r="AQ36" s="154"/>
      <c r="AR36" s="156"/>
      <c r="AS36" s="171" t="s">
        <v>269</v>
      </c>
      <c r="AT36" s="154" t="s">
        <v>264</v>
      </c>
      <c r="AU36" s="154"/>
      <c r="AV36" s="154"/>
      <c r="AW36" s="154"/>
      <c r="AX36" s="156"/>
    </row>
    <row r="37" spans="1:50" s="152" customFormat="1" ht="15" customHeight="1" x14ac:dyDescent="0.2">
      <c r="A37" s="70" t="s">
        <v>96</v>
      </c>
      <c r="B37" s="39" t="s">
        <v>33</v>
      </c>
      <c r="C37" s="150">
        <v>2</v>
      </c>
      <c r="D37" s="150">
        <v>8</v>
      </c>
      <c r="E37" s="150">
        <v>0</v>
      </c>
      <c r="F37" s="150">
        <v>8</v>
      </c>
      <c r="G37" s="150">
        <v>0</v>
      </c>
      <c r="H37" s="150">
        <v>0</v>
      </c>
      <c r="I37" s="150">
        <v>0</v>
      </c>
      <c r="J37" s="77">
        <f t="shared" si="0"/>
        <v>16</v>
      </c>
      <c r="K37" s="77">
        <f t="shared" si="1"/>
        <v>0</v>
      </c>
      <c r="L37" s="151"/>
      <c r="N37" s="153">
        <v>1</v>
      </c>
      <c r="O37" s="154"/>
      <c r="P37" s="154"/>
      <c r="Q37" s="154"/>
      <c r="R37" s="154"/>
      <c r="S37" s="156"/>
      <c r="T37" s="153">
        <v>1</v>
      </c>
      <c r="U37" s="154" t="s">
        <v>263</v>
      </c>
      <c r="V37" s="154"/>
      <c r="W37" s="154"/>
      <c r="X37" s="154"/>
      <c r="Y37" s="154"/>
      <c r="Z37" s="154"/>
      <c r="AA37" s="154"/>
      <c r="AB37" s="154"/>
      <c r="AC37" s="156"/>
      <c r="AD37" s="163"/>
      <c r="AE37" s="162"/>
      <c r="AF37" s="162"/>
      <c r="AG37" s="164"/>
      <c r="AH37" s="163">
        <v>2</v>
      </c>
      <c r="AI37" s="162"/>
      <c r="AJ37" s="162"/>
      <c r="AK37" s="162"/>
      <c r="AL37" s="162"/>
      <c r="AM37" s="162"/>
      <c r="AN37" s="162"/>
      <c r="AO37" s="164"/>
      <c r="AP37" s="153"/>
      <c r="AQ37" s="154"/>
      <c r="AR37" s="156"/>
      <c r="AS37" s="171" t="s">
        <v>269</v>
      </c>
      <c r="AT37" s="154" t="s">
        <v>263</v>
      </c>
      <c r="AU37" s="154"/>
      <c r="AV37" s="154"/>
      <c r="AW37" s="154"/>
      <c r="AX37" s="156"/>
    </row>
    <row r="38" spans="1:50" ht="25.5" x14ac:dyDescent="0.2">
      <c r="A38" s="69" t="s">
        <v>157</v>
      </c>
      <c r="B38" s="130" t="s">
        <v>114</v>
      </c>
      <c r="C38" s="42"/>
      <c r="D38" s="42"/>
      <c r="E38" s="42"/>
      <c r="F38" s="42"/>
      <c r="G38" s="43"/>
      <c r="H38" s="42"/>
      <c r="I38" s="42"/>
      <c r="J38" s="43"/>
      <c r="K38" s="43"/>
      <c r="L38" s="44"/>
      <c r="N38" s="124"/>
      <c r="O38" s="100"/>
      <c r="P38" s="100"/>
      <c r="Q38" s="100"/>
      <c r="R38" s="100"/>
      <c r="S38" s="123"/>
      <c r="T38" s="122"/>
      <c r="U38" s="100"/>
      <c r="V38" s="100"/>
      <c r="W38" s="100"/>
      <c r="X38" s="100"/>
      <c r="Y38" s="100"/>
      <c r="Z38" s="100"/>
      <c r="AA38" s="100"/>
      <c r="AB38" s="100"/>
      <c r="AC38" s="123"/>
      <c r="AD38" s="122"/>
      <c r="AE38" s="100"/>
      <c r="AF38" s="100"/>
      <c r="AG38" s="123"/>
      <c r="AH38" s="122"/>
      <c r="AI38" s="100"/>
      <c r="AJ38" s="100"/>
      <c r="AK38" s="100"/>
      <c r="AL38" s="100"/>
      <c r="AM38" s="100"/>
      <c r="AN38" s="100"/>
      <c r="AO38" s="123"/>
      <c r="AP38" s="122"/>
      <c r="AQ38" s="100"/>
      <c r="AR38" s="123"/>
      <c r="AS38" s="169"/>
      <c r="AT38" s="100"/>
      <c r="AU38" s="100"/>
      <c r="AV38" s="100"/>
      <c r="AW38" s="100"/>
      <c r="AX38" s="123"/>
    </row>
    <row r="39" spans="1:50" s="152" customFormat="1" ht="12.75" x14ac:dyDescent="0.2">
      <c r="A39" s="70" t="s">
        <v>100</v>
      </c>
      <c r="B39" s="39" t="s">
        <v>34</v>
      </c>
      <c r="C39" s="150">
        <v>3</v>
      </c>
      <c r="D39" s="150">
        <v>0</v>
      </c>
      <c r="E39" s="150">
        <v>0</v>
      </c>
      <c r="F39" s="150">
        <v>0</v>
      </c>
      <c r="G39" s="150">
        <v>0</v>
      </c>
      <c r="H39" s="150">
        <v>32</v>
      </c>
      <c r="I39" s="150">
        <v>0</v>
      </c>
      <c r="J39" s="77">
        <f>SUM(D39,F39,H39)</f>
        <v>32</v>
      </c>
      <c r="K39" s="77">
        <f>((D39*E39)*1.5)+((F39*G39)*1)+((H39*I39)*1)</f>
        <v>0</v>
      </c>
      <c r="L39" s="151"/>
      <c r="N39" s="153"/>
      <c r="O39" s="154"/>
      <c r="P39" s="154" t="s">
        <v>261</v>
      </c>
      <c r="Q39" s="154"/>
      <c r="R39" s="154" t="s">
        <v>262</v>
      </c>
      <c r="S39" s="156"/>
      <c r="T39" s="153" t="s">
        <v>265</v>
      </c>
      <c r="U39" s="154" t="s">
        <v>255</v>
      </c>
      <c r="V39" s="154"/>
      <c r="W39" s="154"/>
      <c r="X39" s="154"/>
      <c r="Y39" s="154"/>
      <c r="Z39" s="154"/>
      <c r="AA39" s="154"/>
      <c r="AB39" s="154"/>
      <c r="AC39" s="156"/>
      <c r="AD39" s="163"/>
      <c r="AE39" s="162"/>
      <c r="AF39" s="162"/>
      <c r="AG39" s="164"/>
      <c r="AH39" s="163" t="s">
        <v>266</v>
      </c>
      <c r="AI39" s="162"/>
      <c r="AJ39" s="162"/>
      <c r="AK39" s="162"/>
      <c r="AL39" s="162"/>
      <c r="AM39" s="162"/>
      <c r="AN39" s="162"/>
      <c r="AO39" s="164"/>
      <c r="AP39" s="153" t="s">
        <v>267</v>
      </c>
      <c r="AQ39" s="154"/>
      <c r="AR39" s="156"/>
      <c r="AS39" s="171"/>
      <c r="AT39" s="154"/>
      <c r="AU39" s="154"/>
      <c r="AV39" s="154"/>
      <c r="AW39" s="154"/>
      <c r="AX39" s="156"/>
    </row>
    <row r="40" spans="1:50" s="152" customFormat="1" ht="15" customHeight="1" thickBot="1" x14ac:dyDescent="0.25">
      <c r="A40" s="70" t="s">
        <v>101</v>
      </c>
      <c r="B40" s="39" t="s">
        <v>83</v>
      </c>
      <c r="C40" s="150">
        <v>3</v>
      </c>
      <c r="D40" s="150">
        <v>0</v>
      </c>
      <c r="E40" s="150">
        <v>0</v>
      </c>
      <c r="F40" s="150">
        <v>0</v>
      </c>
      <c r="G40" s="150">
        <v>0</v>
      </c>
      <c r="H40" s="150">
        <v>32</v>
      </c>
      <c r="I40" s="150">
        <v>0</v>
      </c>
      <c r="J40" s="77">
        <f>SUM(D40,F40,H40)</f>
        <v>32</v>
      </c>
      <c r="K40" s="77">
        <f>((D40*E40)*1.5)+((F40*G40)*1)+((H40*I40)*1)</f>
        <v>0</v>
      </c>
      <c r="L40" s="151"/>
      <c r="N40" s="157"/>
      <c r="O40" s="158"/>
      <c r="P40" s="158"/>
      <c r="Q40" s="158"/>
      <c r="R40" s="158">
        <v>1.5</v>
      </c>
      <c r="S40" s="160"/>
      <c r="T40" s="157"/>
      <c r="U40" s="158"/>
      <c r="V40" s="158"/>
      <c r="W40" s="158"/>
      <c r="X40" s="158"/>
      <c r="Y40" s="158"/>
      <c r="Z40" s="158">
        <v>1.5</v>
      </c>
      <c r="AA40" s="158" t="s">
        <v>254</v>
      </c>
      <c r="AB40" s="158"/>
      <c r="AC40" s="160"/>
      <c r="AD40" s="165"/>
      <c r="AE40" s="166"/>
      <c r="AF40" s="166"/>
      <c r="AG40" s="167">
        <v>1.5</v>
      </c>
      <c r="AH40" s="165"/>
      <c r="AI40" s="166"/>
      <c r="AJ40" s="166"/>
      <c r="AK40" s="166"/>
      <c r="AL40" s="166"/>
      <c r="AM40" s="166"/>
      <c r="AN40" s="166">
        <v>1.5</v>
      </c>
      <c r="AO40" s="167" t="s">
        <v>254</v>
      </c>
      <c r="AP40" s="157"/>
      <c r="AQ40" s="158"/>
      <c r="AR40" s="160"/>
      <c r="AS40" s="172"/>
      <c r="AT40" s="158"/>
      <c r="AU40" s="158">
        <v>3</v>
      </c>
      <c r="AV40" s="158" t="s">
        <v>268</v>
      </c>
      <c r="AW40" s="158"/>
      <c r="AX40" s="160"/>
    </row>
    <row r="41" spans="1:50" ht="15" customHeight="1" x14ac:dyDescent="0.2">
      <c r="B41" s="38" t="s">
        <v>22</v>
      </c>
      <c r="C41" s="35">
        <f>SUM(C33:C40)</f>
        <v>16</v>
      </c>
      <c r="D41" s="35">
        <f>SUM(D33:D40)</f>
        <v>48</v>
      </c>
      <c r="E41" s="36">
        <v>0</v>
      </c>
      <c r="F41" s="35">
        <f>SUM(F33:F40)</f>
        <v>48</v>
      </c>
      <c r="G41" s="36">
        <v>0</v>
      </c>
      <c r="H41" s="35">
        <f>SUM(H33:H40)</f>
        <v>64</v>
      </c>
      <c r="I41" s="36">
        <v>0</v>
      </c>
      <c r="J41" s="34">
        <f>SUM(D41,F41,H41)</f>
        <v>160</v>
      </c>
      <c r="K41" s="34">
        <f>((D41*E41)*1.5)+((F41*G41)*1)+((H41*I41)*1)</f>
        <v>0</v>
      </c>
      <c r="L41" s="33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13"/>
      <c r="AQ41" s="113"/>
      <c r="AR41" s="113"/>
      <c r="AS41" s="105"/>
      <c r="AT41" s="105"/>
      <c r="AU41" s="105"/>
      <c r="AV41" s="105"/>
      <c r="AW41" s="105"/>
      <c r="AX41" s="105"/>
    </row>
    <row r="42" spans="1:50" ht="21.75" customHeight="1" x14ac:dyDescent="0.2">
      <c r="B42" s="72" t="s">
        <v>154</v>
      </c>
      <c r="C42" s="1">
        <f>SUM(C29,C41)</f>
        <v>20</v>
      </c>
      <c r="D42" s="1">
        <f>SUM(D29,D41)</f>
        <v>64</v>
      </c>
      <c r="E42" s="5">
        <v>0</v>
      </c>
      <c r="F42" s="1">
        <f>SUM(F29,F41)</f>
        <v>64</v>
      </c>
      <c r="G42" s="7">
        <v>0</v>
      </c>
      <c r="H42" s="1">
        <f>SUM(H29,H41)</f>
        <v>64</v>
      </c>
      <c r="I42" s="5">
        <v>0</v>
      </c>
      <c r="J42" s="34">
        <f>SUM(D42,F42,H42)</f>
        <v>192</v>
      </c>
      <c r="K42" s="34">
        <f>((D42*E42)*1.5)+((F42*G42)*1)+((H42*I42)*1)</f>
        <v>0</v>
      </c>
      <c r="L42" s="3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13"/>
      <c r="AQ42" s="113"/>
      <c r="AR42" s="113"/>
      <c r="AS42" s="105"/>
      <c r="AT42" s="105"/>
      <c r="AU42" s="105"/>
      <c r="AV42" s="105"/>
      <c r="AW42" s="105"/>
      <c r="AX42" s="105"/>
    </row>
    <row r="43" spans="1:50" ht="15" customHeight="1" thickBot="1" x14ac:dyDescent="0.25">
      <c r="B43" s="66"/>
      <c r="C43" s="22"/>
      <c r="D43" s="23" t="s">
        <v>17</v>
      </c>
      <c r="G43" s="23" t="s">
        <v>17</v>
      </c>
      <c r="H43" s="23" t="s">
        <v>17</v>
      </c>
      <c r="J43" s="23" t="s">
        <v>17</v>
      </c>
      <c r="K43" s="23" t="s">
        <v>17</v>
      </c>
    </row>
    <row r="44" spans="1:50" ht="26.25" customHeight="1" x14ac:dyDescent="0.2">
      <c r="C44" s="132" t="s">
        <v>4</v>
      </c>
      <c r="D44" s="487" t="s">
        <v>172</v>
      </c>
      <c r="E44" s="488"/>
      <c r="F44" s="488"/>
      <c r="G44" s="488"/>
      <c r="H44" s="488"/>
      <c r="I44" s="488"/>
      <c r="J44" s="488"/>
      <c r="K44" s="488"/>
      <c r="L44" s="489"/>
      <c r="N44" s="493" t="s">
        <v>51</v>
      </c>
      <c r="O44" s="494"/>
      <c r="P44" s="494"/>
      <c r="Q44" s="494"/>
      <c r="R44" s="494"/>
      <c r="S44" s="510"/>
      <c r="T44" s="496" t="s">
        <v>52</v>
      </c>
      <c r="U44" s="497"/>
      <c r="V44" s="497"/>
      <c r="W44" s="497"/>
      <c r="X44" s="497"/>
      <c r="Y44" s="497"/>
      <c r="Z44" s="497"/>
      <c r="AA44" s="497"/>
      <c r="AB44" s="497"/>
      <c r="AC44" s="498"/>
      <c r="AD44" s="499" t="s">
        <v>53</v>
      </c>
      <c r="AE44" s="500"/>
      <c r="AF44" s="500"/>
      <c r="AG44" s="503"/>
      <c r="AH44" s="499" t="s">
        <v>54</v>
      </c>
      <c r="AI44" s="500"/>
      <c r="AJ44" s="500"/>
      <c r="AK44" s="500"/>
      <c r="AL44" s="500"/>
      <c r="AM44" s="500"/>
      <c r="AN44" s="500"/>
      <c r="AO44" s="503"/>
      <c r="AP44" s="547" t="s">
        <v>80</v>
      </c>
      <c r="AQ44" s="548"/>
      <c r="AR44" s="549"/>
      <c r="AS44" s="539" t="s">
        <v>55</v>
      </c>
      <c r="AT44" s="539"/>
      <c r="AU44" s="539"/>
      <c r="AV44" s="539"/>
      <c r="AW44" s="539"/>
      <c r="AX44" s="540"/>
    </row>
    <row r="45" spans="1:50" ht="35.25" customHeight="1" x14ac:dyDescent="0.2">
      <c r="A45" s="51" t="s">
        <v>164</v>
      </c>
      <c r="B45" s="47" t="s">
        <v>150</v>
      </c>
      <c r="C45" s="140"/>
      <c r="D45" s="487" t="s">
        <v>17</v>
      </c>
      <c r="E45" s="488"/>
      <c r="F45" s="488"/>
      <c r="G45" s="488"/>
      <c r="H45" s="488"/>
      <c r="I45" s="488"/>
      <c r="J45" s="488"/>
      <c r="K45" s="488"/>
      <c r="L45" s="489"/>
      <c r="N45" s="136" t="s">
        <v>56</v>
      </c>
      <c r="O45" s="134" t="s">
        <v>57</v>
      </c>
      <c r="P45" s="134" t="s">
        <v>58</v>
      </c>
      <c r="Q45" s="134" t="s">
        <v>59</v>
      </c>
      <c r="R45" s="134" t="s">
        <v>60</v>
      </c>
      <c r="S45" s="135" t="s">
        <v>61</v>
      </c>
      <c r="T45" s="511" t="s">
        <v>56</v>
      </c>
      <c r="U45" s="512"/>
      <c r="V45" s="512" t="s">
        <v>57</v>
      </c>
      <c r="W45" s="512"/>
      <c r="X45" s="512" t="s">
        <v>62</v>
      </c>
      <c r="Y45" s="512"/>
      <c r="Z45" s="512" t="s">
        <v>60</v>
      </c>
      <c r="AA45" s="512"/>
      <c r="AB45" s="512" t="s">
        <v>61</v>
      </c>
      <c r="AC45" s="538"/>
      <c r="AD45" s="82" t="s">
        <v>56</v>
      </c>
      <c r="AE45" s="83" t="s">
        <v>57</v>
      </c>
      <c r="AF45" s="83" t="s">
        <v>58</v>
      </c>
      <c r="AG45" s="173" t="s">
        <v>60</v>
      </c>
      <c r="AH45" s="555" t="s">
        <v>56</v>
      </c>
      <c r="AI45" s="542"/>
      <c r="AJ45" s="541" t="s">
        <v>57</v>
      </c>
      <c r="AK45" s="542"/>
      <c r="AL45" s="541" t="s">
        <v>62</v>
      </c>
      <c r="AM45" s="542"/>
      <c r="AN45" s="541" t="s">
        <v>60</v>
      </c>
      <c r="AO45" s="543"/>
      <c r="AP45" s="119" t="s">
        <v>72</v>
      </c>
      <c r="AQ45" s="112" t="s">
        <v>73</v>
      </c>
      <c r="AR45" s="120" t="s">
        <v>9</v>
      </c>
      <c r="AS45" s="545" t="s">
        <v>56</v>
      </c>
      <c r="AT45" s="527"/>
      <c r="AU45" s="526" t="s">
        <v>62</v>
      </c>
      <c r="AV45" s="527"/>
      <c r="AW45" s="526" t="s">
        <v>60</v>
      </c>
      <c r="AX45" s="528"/>
    </row>
    <row r="46" spans="1:50" ht="37.5" customHeight="1" x14ac:dyDescent="0.2">
      <c r="A46" s="48" t="s">
        <v>165</v>
      </c>
      <c r="B46" s="40" t="s">
        <v>151</v>
      </c>
      <c r="C46" s="8"/>
      <c r="D46" s="9" t="s">
        <v>6</v>
      </c>
      <c r="E46" s="9" t="s">
        <v>7</v>
      </c>
      <c r="F46" s="10" t="s">
        <v>8</v>
      </c>
      <c r="G46" s="11" t="s">
        <v>7</v>
      </c>
      <c r="H46" s="10" t="s">
        <v>9</v>
      </c>
      <c r="I46" s="11" t="s">
        <v>10</v>
      </c>
      <c r="J46" s="12" t="s">
        <v>11</v>
      </c>
      <c r="K46" s="10" t="s">
        <v>12</v>
      </c>
      <c r="L46" s="13" t="s">
        <v>13</v>
      </c>
      <c r="N46" s="84" t="s">
        <v>63</v>
      </c>
      <c r="O46" s="85" t="s">
        <v>63</v>
      </c>
      <c r="P46" s="85" t="s">
        <v>63</v>
      </c>
      <c r="Q46" s="85" t="s">
        <v>63</v>
      </c>
      <c r="R46" s="85" t="s">
        <v>63</v>
      </c>
      <c r="S46" s="86" t="s">
        <v>63</v>
      </c>
      <c r="T46" s="84" t="s">
        <v>63</v>
      </c>
      <c r="U46" s="85" t="s">
        <v>64</v>
      </c>
      <c r="V46" s="85" t="s">
        <v>63</v>
      </c>
      <c r="W46" s="85" t="s">
        <v>64</v>
      </c>
      <c r="X46" s="85" t="s">
        <v>63</v>
      </c>
      <c r="Y46" s="85" t="s">
        <v>64</v>
      </c>
      <c r="Z46" s="85" t="s">
        <v>63</v>
      </c>
      <c r="AA46" s="85" t="s">
        <v>64</v>
      </c>
      <c r="AB46" s="85" t="s">
        <v>63</v>
      </c>
      <c r="AC46" s="86" t="s">
        <v>64</v>
      </c>
      <c r="AD46" s="87" t="s">
        <v>63</v>
      </c>
      <c r="AE46" s="88" t="s">
        <v>63</v>
      </c>
      <c r="AF46" s="88" t="s">
        <v>63</v>
      </c>
      <c r="AG46" s="89" t="s">
        <v>63</v>
      </c>
      <c r="AH46" s="87" t="s">
        <v>63</v>
      </c>
      <c r="AI46" s="88" t="s">
        <v>64</v>
      </c>
      <c r="AJ46" s="88" t="s">
        <v>63</v>
      </c>
      <c r="AK46" s="88" t="s">
        <v>64</v>
      </c>
      <c r="AL46" s="88" t="s">
        <v>63</v>
      </c>
      <c r="AM46" s="88" t="s">
        <v>64</v>
      </c>
      <c r="AN46" s="88" t="s">
        <v>63</v>
      </c>
      <c r="AO46" s="89" t="s">
        <v>64</v>
      </c>
      <c r="AP46" s="115" t="s">
        <v>63</v>
      </c>
      <c r="AQ46" s="117" t="s">
        <v>63</v>
      </c>
      <c r="AR46" s="121" t="s">
        <v>63</v>
      </c>
      <c r="AS46" s="116" t="s">
        <v>63</v>
      </c>
      <c r="AT46" s="91" t="s">
        <v>64</v>
      </c>
      <c r="AU46" s="91" t="s">
        <v>63</v>
      </c>
      <c r="AV46" s="91" t="s">
        <v>64</v>
      </c>
      <c r="AW46" s="91" t="s">
        <v>63</v>
      </c>
      <c r="AX46" s="92" t="s">
        <v>64</v>
      </c>
    </row>
    <row r="47" spans="1:50" ht="24.75" customHeight="1" x14ac:dyDescent="0.2">
      <c r="A47" s="41" t="s">
        <v>169</v>
      </c>
      <c r="B47" s="129" t="s">
        <v>115</v>
      </c>
      <c r="C47" s="17"/>
      <c r="D47" s="18"/>
      <c r="E47" s="18"/>
      <c r="F47" s="18"/>
      <c r="G47" s="18"/>
      <c r="H47" s="18"/>
      <c r="I47" s="18"/>
      <c r="J47" s="18"/>
      <c r="K47" s="18"/>
      <c r="L47" s="19"/>
      <c r="N47" s="124"/>
      <c r="O47" s="100"/>
      <c r="P47" s="100"/>
      <c r="Q47" s="100"/>
      <c r="R47" s="100"/>
      <c r="S47" s="123"/>
      <c r="T47" s="122"/>
      <c r="U47" s="100"/>
      <c r="V47" s="100"/>
      <c r="W47" s="100"/>
      <c r="X47" s="100"/>
      <c r="Y47" s="100"/>
      <c r="Z47" s="100"/>
      <c r="AA47" s="100"/>
      <c r="AB47" s="100"/>
      <c r="AC47" s="123"/>
      <c r="AD47" s="122"/>
      <c r="AE47" s="100"/>
      <c r="AF47" s="100"/>
      <c r="AG47" s="123"/>
      <c r="AH47" s="122"/>
      <c r="AI47" s="100"/>
      <c r="AJ47" s="100"/>
      <c r="AK47" s="100"/>
      <c r="AL47" s="100"/>
      <c r="AM47" s="100"/>
      <c r="AN47" s="100"/>
      <c r="AO47" s="123"/>
      <c r="AP47" s="122"/>
      <c r="AQ47" s="100"/>
      <c r="AR47" s="123"/>
      <c r="AS47" s="169"/>
      <c r="AT47" s="100"/>
      <c r="AU47" s="100"/>
      <c r="AV47" s="100"/>
      <c r="AW47" s="100"/>
      <c r="AX47" s="123"/>
    </row>
    <row r="48" spans="1:50" s="152" customFormat="1" ht="21" customHeight="1" x14ac:dyDescent="0.2">
      <c r="A48" s="70" t="s">
        <v>116</v>
      </c>
      <c r="B48" s="39" t="s">
        <v>35</v>
      </c>
      <c r="C48" s="150">
        <v>3</v>
      </c>
      <c r="D48" s="150">
        <v>16</v>
      </c>
      <c r="E48" s="150">
        <v>0</v>
      </c>
      <c r="F48" s="150">
        <v>16</v>
      </c>
      <c r="G48" s="150">
        <v>0</v>
      </c>
      <c r="H48" s="150">
        <v>0</v>
      </c>
      <c r="I48" s="150">
        <v>0</v>
      </c>
      <c r="J48" s="77">
        <f>SUM(D48,F48,H48)</f>
        <v>32</v>
      </c>
      <c r="K48" s="77">
        <f>((D48*E48)*1.5)+((F48*G48)*1)+((H48*I48)*1)</f>
        <v>0</v>
      </c>
      <c r="L48" s="151" t="s">
        <v>17</v>
      </c>
      <c r="N48" s="153">
        <v>1.5</v>
      </c>
      <c r="O48" s="154"/>
      <c r="P48" s="154"/>
      <c r="Q48" s="154"/>
      <c r="R48" s="154"/>
      <c r="S48" s="156"/>
      <c r="T48" s="153">
        <v>1.5</v>
      </c>
      <c r="U48" s="154" t="s">
        <v>254</v>
      </c>
      <c r="V48" s="154"/>
      <c r="W48" s="154"/>
      <c r="X48" s="154"/>
      <c r="Y48" s="154"/>
      <c r="Z48" s="154"/>
      <c r="AA48" s="154"/>
      <c r="AB48" s="154"/>
      <c r="AC48" s="156"/>
      <c r="AD48" s="163"/>
      <c r="AE48" s="162"/>
      <c r="AF48" s="162"/>
      <c r="AG48" s="164"/>
      <c r="AH48" s="163">
        <v>3</v>
      </c>
      <c r="AI48" s="162" t="s">
        <v>254</v>
      </c>
      <c r="AJ48" s="162"/>
      <c r="AK48" s="162"/>
      <c r="AL48" s="162"/>
      <c r="AM48" s="162"/>
      <c r="AN48" s="162"/>
      <c r="AO48" s="164"/>
      <c r="AP48" s="153" t="s">
        <v>259</v>
      </c>
      <c r="AQ48" s="154" t="s">
        <v>254</v>
      </c>
      <c r="AR48" s="156"/>
      <c r="AS48" s="171"/>
      <c r="AT48" s="154"/>
      <c r="AU48" s="154"/>
      <c r="AV48" s="154"/>
      <c r="AW48" s="154"/>
      <c r="AX48" s="156"/>
    </row>
    <row r="49" spans="1:50" ht="24.75" customHeight="1" x14ac:dyDescent="0.2">
      <c r="A49" s="69" t="s">
        <v>168</v>
      </c>
      <c r="B49" s="130" t="s">
        <v>118</v>
      </c>
      <c r="C49" s="42"/>
      <c r="D49" s="42"/>
      <c r="E49" s="42"/>
      <c r="F49" s="42"/>
      <c r="G49" s="43"/>
      <c r="H49" s="42"/>
      <c r="I49" s="42"/>
      <c r="J49" s="43"/>
      <c r="K49" s="43"/>
      <c r="L49" s="44"/>
      <c r="N49" s="124"/>
      <c r="O49" s="100"/>
      <c r="P49" s="100"/>
      <c r="Q49" s="100"/>
      <c r="R49" s="100"/>
      <c r="S49" s="123"/>
      <c r="T49" s="122"/>
      <c r="U49" s="100"/>
      <c r="V49" s="100"/>
      <c r="W49" s="100"/>
      <c r="X49" s="100"/>
      <c r="Y49" s="100"/>
      <c r="Z49" s="100"/>
      <c r="AA49" s="100"/>
      <c r="AB49" s="100"/>
      <c r="AC49" s="123"/>
      <c r="AD49" s="122"/>
      <c r="AE49" s="100"/>
      <c r="AF49" s="100"/>
      <c r="AG49" s="123"/>
      <c r="AH49" s="122"/>
      <c r="AI49" s="100"/>
      <c r="AJ49" s="100"/>
      <c r="AK49" s="100"/>
      <c r="AL49" s="100"/>
      <c r="AM49" s="100"/>
      <c r="AN49" s="100"/>
      <c r="AO49" s="123"/>
      <c r="AP49" s="122"/>
      <c r="AQ49" s="100"/>
      <c r="AR49" s="123"/>
      <c r="AS49" s="169"/>
      <c r="AT49" s="100"/>
      <c r="AU49" s="100"/>
      <c r="AV49" s="100"/>
      <c r="AW49" s="100"/>
      <c r="AX49" s="123"/>
    </row>
    <row r="50" spans="1:50" s="152" customFormat="1" ht="13.5" thickBot="1" x14ac:dyDescent="0.25">
      <c r="A50" s="70" t="s">
        <v>97</v>
      </c>
      <c r="B50" s="39" t="s">
        <v>37</v>
      </c>
      <c r="C50" s="150">
        <v>3</v>
      </c>
      <c r="D50" s="150">
        <v>6</v>
      </c>
      <c r="E50" s="150">
        <v>0</v>
      </c>
      <c r="F50" s="150">
        <v>10</v>
      </c>
      <c r="G50" s="150">
        <v>0</v>
      </c>
      <c r="H50" s="150">
        <v>16</v>
      </c>
      <c r="I50" s="150">
        <v>0</v>
      </c>
      <c r="J50" s="77">
        <f>SUM(D50,F50,H50)</f>
        <v>32</v>
      </c>
      <c r="K50" s="77">
        <f>((D50*E50)*1.5)+((F50*G50)*1)+((H50*I50)*1)</f>
        <v>0</v>
      </c>
      <c r="L50" s="151"/>
      <c r="N50" s="157"/>
      <c r="O50" s="158"/>
      <c r="P50" s="158"/>
      <c r="Q50" s="158"/>
      <c r="R50" s="158">
        <v>1.5</v>
      </c>
      <c r="S50" s="160"/>
      <c r="T50" s="157"/>
      <c r="U50" s="158"/>
      <c r="V50" s="158"/>
      <c r="W50" s="158"/>
      <c r="X50" s="158"/>
      <c r="Y50" s="158"/>
      <c r="Z50" s="158">
        <v>1.5</v>
      </c>
      <c r="AA50" s="158" t="s">
        <v>255</v>
      </c>
      <c r="AB50" s="158"/>
      <c r="AC50" s="160"/>
      <c r="AD50" s="165"/>
      <c r="AE50" s="166"/>
      <c r="AF50" s="166"/>
      <c r="AG50" s="167"/>
      <c r="AH50" s="165"/>
      <c r="AI50" s="166"/>
      <c r="AJ50" s="166"/>
      <c r="AK50" s="166"/>
      <c r="AL50" s="166"/>
      <c r="AM50" s="166"/>
      <c r="AN50" s="166">
        <v>3</v>
      </c>
      <c r="AO50" s="167" t="s">
        <v>255</v>
      </c>
      <c r="AP50" s="157"/>
      <c r="AQ50" s="158"/>
      <c r="AR50" s="160"/>
      <c r="AS50" s="172" t="s">
        <v>259</v>
      </c>
      <c r="AT50" s="158" t="s">
        <v>255</v>
      </c>
      <c r="AU50" s="158"/>
      <c r="AV50" s="158"/>
      <c r="AW50" s="158"/>
      <c r="AX50" s="160"/>
    </row>
    <row r="51" spans="1:50" s="54" customFormat="1" ht="15" customHeight="1" thickBot="1" x14ac:dyDescent="0.25">
      <c r="A51" s="53"/>
      <c r="B51" s="38" t="s">
        <v>25</v>
      </c>
      <c r="C51" s="35">
        <f>SUM(C47:C50)</f>
        <v>6</v>
      </c>
      <c r="D51" s="35">
        <f>SUM(D47:D50)</f>
        <v>22</v>
      </c>
      <c r="E51" s="55">
        <v>0</v>
      </c>
      <c r="F51" s="35">
        <f>SUM(F47:F50)</f>
        <v>26</v>
      </c>
      <c r="G51" s="55">
        <v>0</v>
      </c>
      <c r="H51" s="35">
        <f>SUM(H47:H50)</f>
        <v>16</v>
      </c>
      <c r="I51" s="55">
        <v>0</v>
      </c>
      <c r="J51" s="35">
        <f>SUM(J47:J50)</f>
        <v>64</v>
      </c>
      <c r="K51" s="37">
        <f>SUM(K48:K50)</f>
        <v>0</v>
      </c>
      <c r="L51" s="56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4"/>
      <c r="AQ51" s="94"/>
      <c r="AR51" s="94"/>
      <c r="AS51" s="93"/>
      <c r="AT51" s="93"/>
      <c r="AU51" s="93"/>
      <c r="AV51" s="93"/>
      <c r="AW51" s="93"/>
      <c r="AX51" s="93"/>
    </row>
    <row r="52" spans="1:50" ht="21.75" customHeight="1" x14ac:dyDescent="0.2">
      <c r="A52" s="53"/>
      <c r="B52" s="61"/>
      <c r="C52" s="101"/>
      <c r="D52" s="101" t="s">
        <v>17</v>
      </c>
      <c r="E52" s="62"/>
      <c r="F52" s="101"/>
      <c r="G52" s="62"/>
      <c r="H52" s="101"/>
      <c r="I52" s="62"/>
      <c r="J52" s="63"/>
      <c r="K52" s="63"/>
      <c r="L52" s="103"/>
      <c r="N52" s="493" t="s">
        <v>51</v>
      </c>
      <c r="O52" s="494"/>
      <c r="P52" s="494"/>
      <c r="Q52" s="494"/>
      <c r="R52" s="494"/>
      <c r="S52" s="510"/>
      <c r="T52" s="496" t="s">
        <v>52</v>
      </c>
      <c r="U52" s="497"/>
      <c r="V52" s="497"/>
      <c r="W52" s="497"/>
      <c r="X52" s="497"/>
      <c r="Y52" s="497"/>
      <c r="Z52" s="497"/>
      <c r="AA52" s="497"/>
      <c r="AB52" s="497"/>
      <c r="AC52" s="498"/>
      <c r="AD52" s="499" t="s">
        <v>53</v>
      </c>
      <c r="AE52" s="500"/>
      <c r="AF52" s="500"/>
      <c r="AG52" s="503"/>
      <c r="AH52" s="499" t="s">
        <v>54</v>
      </c>
      <c r="AI52" s="500"/>
      <c r="AJ52" s="500"/>
      <c r="AK52" s="500"/>
      <c r="AL52" s="500"/>
      <c r="AM52" s="500"/>
      <c r="AN52" s="500"/>
      <c r="AO52" s="503"/>
      <c r="AP52" s="547" t="s">
        <v>80</v>
      </c>
      <c r="AQ52" s="548"/>
      <c r="AR52" s="549"/>
      <c r="AS52" s="554" t="s">
        <v>55</v>
      </c>
      <c r="AT52" s="539"/>
      <c r="AU52" s="539"/>
      <c r="AV52" s="539"/>
      <c r="AW52" s="539"/>
      <c r="AX52" s="540"/>
    </row>
    <row r="53" spans="1:50" ht="15" customHeight="1" x14ac:dyDescent="0.2">
      <c r="A53" s="53"/>
      <c r="B53" s="61"/>
      <c r="C53" s="101"/>
      <c r="D53" s="101"/>
      <c r="E53" s="62"/>
      <c r="F53" s="101"/>
      <c r="G53" s="62"/>
      <c r="H53" s="101"/>
      <c r="I53" s="62"/>
      <c r="J53" s="63"/>
      <c r="K53" s="63"/>
      <c r="L53" s="103"/>
      <c r="N53" s="136" t="s">
        <v>56</v>
      </c>
      <c r="O53" s="134" t="s">
        <v>57</v>
      </c>
      <c r="P53" s="134" t="s">
        <v>58</v>
      </c>
      <c r="Q53" s="134" t="s">
        <v>59</v>
      </c>
      <c r="R53" s="134" t="s">
        <v>60</v>
      </c>
      <c r="S53" s="135" t="s">
        <v>61</v>
      </c>
      <c r="T53" s="511" t="s">
        <v>56</v>
      </c>
      <c r="U53" s="512"/>
      <c r="V53" s="512" t="s">
        <v>57</v>
      </c>
      <c r="W53" s="512"/>
      <c r="X53" s="512" t="s">
        <v>62</v>
      </c>
      <c r="Y53" s="512"/>
      <c r="Z53" s="512" t="s">
        <v>60</v>
      </c>
      <c r="AA53" s="512"/>
      <c r="AB53" s="512" t="s">
        <v>61</v>
      </c>
      <c r="AC53" s="538"/>
      <c r="AD53" s="82" t="s">
        <v>56</v>
      </c>
      <c r="AE53" s="83" t="s">
        <v>57</v>
      </c>
      <c r="AF53" s="83" t="s">
        <v>58</v>
      </c>
      <c r="AG53" s="173" t="s">
        <v>60</v>
      </c>
      <c r="AH53" s="555" t="s">
        <v>56</v>
      </c>
      <c r="AI53" s="542"/>
      <c r="AJ53" s="541" t="s">
        <v>57</v>
      </c>
      <c r="AK53" s="542"/>
      <c r="AL53" s="541" t="s">
        <v>62</v>
      </c>
      <c r="AM53" s="542"/>
      <c r="AN53" s="541" t="s">
        <v>60</v>
      </c>
      <c r="AO53" s="543"/>
      <c r="AP53" s="119" t="s">
        <v>72</v>
      </c>
      <c r="AQ53" s="112" t="s">
        <v>73</v>
      </c>
      <c r="AR53" s="120" t="s">
        <v>9</v>
      </c>
      <c r="AS53" s="544" t="s">
        <v>56</v>
      </c>
      <c r="AT53" s="527"/>
      <c r="AU53" s="526" t="s">
        <v>62</v>
      </c>
      <c r="AV53" s="527"/>
      <c r="AW53" s="526" t="s">
        <v>60</v>
      </c>
      <c r="AX53" s="528"/>
    </row>
    <row r="54" spans="1:50" ht="25.5" customHeight="1" x14ac:dyDescent="0.2">
      <c r="A54" s="48" t="s">
        <v>166</v>
      </c>
      <c r="B54" s="40" t="s">
        <v>152</v>
      </c>
      <c r="C54" s="108"/>
      <c r="D54" s="106"/>
      <c r="E54" s="106"/>
      <c r="F54" s="106"/>
      <c r="G54" s="106"/>
      <c r="H54" s="106"/>
      <c r="I54" s="106"/>
      <c r="J54" s="106"/>
      <c r="K54" s="106"/>
      <c r="L54" s="107"/>
      <c r="N54" s="84" t="s">
        <v>63</v>
      </c>
      <c r="O54" s="85" t="s">
        <v>63</v>
      </c>
      <c r="P54" s="85" t="s">
        <v>63</v>
      </c>
      <c r="Q54" s="85" t="s">
        <v>63</v>
      </c>
      <c r="R54" s="85" t="s">
        <v>63</v>
      </c>
      <c r="S54" s="86" t="s">
        <v>63</v>
      </c>
      <c r="T54" s="84" t="s">
        <v>63</v>
      </c>
      <c r="U54" s="85" t="s">
        <v>64</v>
      </c>
      <c r="V54" s="85" t="s">
        <v>63</v>
      </c>
      <c r="W54" s="85" t="s">
        <v>64</v>
      </c>
      <c r="X54" s="85" t="s">
        <v>63</v>
      </c>
      <c r="Y54" s="85" t="s">
        <v>64</v>
      </c>
      <c r="Z54" s="85" t="s">
        <v>63</v>
      </c>
      <c r="AA54" s="85" t="s">
        <v>64</v>
      </c>
      <c r="AB54" s="85" t="s">
        <v>63</v>
      </c>
      <c r="AC54" s="86" t="s">
        <v>64</v>
      </c>
      <c r="AD54" s="87" t="s">
        <v>63</v>
      </c>
      <c r="AE54" s="88" t="s">
        <v>63</v>
      </c>
      <c r="AF54" s="88" t="s">
        <v>63</v>
      </c>
      <c r="AG54" s="89" t="s">
        <v>63</v>
      </c>
      <c r="AH54" s="87" t="s">
        <v>63</v>
      </c>
      <c r="AI54" s="88" t="s">
        <v>64</v>
      </c>
      <c r="AJ54" s="88" t="s">
        <v>63</v>
      </c>
      <c r="AK54" s="88" t="s">
        <v>64</v>
      </c>
      <c r="AL54" s="88" t="s">
        <v>63</v>
      </c>
      <c r="AM54" s="88" t="s">
        <v>64</v>
      </c>
      <c r="AN54" s="88" t="s">
        <v>63</v>
      </c>
      <c r="AO54" s="89" t="s">
        <v>64</v>
      </c>
      <c r="AP54" s="115" t="s">
        <v>63</v>
      </c>
      <c r="AQ54" s="117" t="s">
        <v>63</v>
      </c>
      <c r="AR54" s="121" t="s">
        <v>63</v>
      </c>
      <c r="AS54" s="90" t="s">
        <v>63</v>
      </c>
      <c r="AT54" s="91" t="s">
        <v>64</v>
      </c>
      <c r="AU54" s="91" t="s">
        <v>63</v>
      </c>
      <c r="AV54" s="91" t="s">
        <v>64</v>
      </c>
      <c r="AW54" s="91" t="s">
        <v>63</v>
      </c>
      <c r="AX54" s="92" t="s">
        <v>64</v>
      </c>
    </row>
    <row r="55" spans="1:50" ht="27.75" customHeight="1" x14ac:dyDescent="0.2">
      <c r="A55" s="41" t="s">
        <v>167</v>
      </c>
      <c r="B55" s="129" t="s">
        <v>117</v>
      </c>
      <c r="C55" s="17"/>
      <c r="D55" s="18"/>
      <c r="E55" s="18"/>
      <c r="F55" s="18"/>
      <c r="G55" s="18"/>
      <c r="H55" s="18"/>
      <c r="I55" s="18"/>
      <c r="J55" s="18"/>
      <c r="K55" s="18"/>
      <c r="L55" s="19"/>
      <c r="N55" s="124"/>
      <c r="O55" s="100"/>
      <c r="P55" s="100"/>
      <c r="Q55" s="100"/>
      <c r="R55" s="100"/>
      <c r="S55" s="123"/>
      <c r="T55" s="122"/>
      <c r="U55" s="100"/>
      <c r="V55" s="100"/>
      <c r="W55" s="100"/>
      <c r="X55" s="100"/>
      <c r="Y55" s="100"/>
      <c r="Z55" s="100"/>
      <c r="AA55" s="100"/>
      <c r="AB55" s="100"/>
      <c r="AC55" s="123"/>
      <c r="AD55" s="122"/>
      <c r="AE55" s="100"/>
      <c r="AF55" s="100"/>
      <c r="AG55" s="123"/>
      <c r="AH55" s="122"/>
      <c r="AI55" s="100"/>
      <c r="AJ55" s="100"/>
      <c r="AK55" s="100"/>
      <c r="AL55" s="100"/>
      <c r="AM55" s="100"/>
      <c r="AN55" s="100"/>
      <c r="AO55" s="123"/>
      <c r="AP55" s="122"/>
      <c r="AQ55" s="100"/>
      <c r="AR55" s="123"/>
      <c r="AS55" s="122"/>
      <c r="AT55" s="100"/>
      <c r="AU55" s="100"/>
      <c r="AV55" s="100"/>
      <c r="AW55" s="100"/>
      <c r="AX55" s="123"/>
    </row>
    <row r="56" spans="1:50" s="152" customFormat="1" ht="24" customHeight="1" thickBot="1" x14ac:dyDescent="0.25">
      <c r="A56" s="49" t="s">
        <v>98</v>
      </c>
      <c r="B56" s="39" t="s">
        <v>84</v>
      </c>
      <c r="C56" s="150">
        <v>3</v>
      </c>
      <c r="D56" s="150">
        <v>0</v>
      </c>
      <c r="E56" s="150">
        <v>0</v>
      </c>
      <c r="F56" s="150">
        <v>0</v>
      </c>
      <c r="G56" s="150">
        <v>0</v>
      </c>
      <c r="H56" s="150">
        <v>32</v>
      </c>
      <c r="I56" s="150">
        <v>0</v>
      </c>
      <c r="J56" s="77">
        <f>SUM(D56,F56,H56)</f>
        <v>32</v>
      </c>
      <c r="K56" s="77">
        <f>((D56*E56)*1.5)+((F56*G56)*1)+((H56*I56)*1)</f>
        <v>0</v>
      </c>
      <c r="L56" s="151" t="s">
        <v>17</v>
      </c>
      <c r="N56" s="157"/>
      <c r="O56" s="158"/>
      <c r="P56" s="158"/>
      <c r="Q56" s="158"/>
      <c r="R56" s="158" t="s">
        <v>265</v>
      </c>
      <c r="S56" s="160"/>
      <c r="T56" s="157"/>
      <c r="U56" s="158"/>
      <c r="V56" s="158"/>
      <c r="W56" s="158"/>
      <c r="X56" s="158"/>
      <c r="Y56" s="158"/>
      <c r="Z56" s="158" t="s">
        <v>265</v>
      </c>
      <c r="AA56" s="158" t="s">
        <v>270</v>
      </c>
      <c r="AB56" s="158"/>
      <c r="AC56" s="160"/>
      <c r="AD56" s="165"/>
      <c r="AE56" s="166"/>
      <c r="AF56" s="166"/>
      <c r="AG56" s="167" t="s">
        <v>265</v>
      </c>
      <c r="AH56" s="165"/>
      <c r="AI56" s="166"/>
      <c r="AJ56" s="166"/>
      <c r="AK56" s="166"/>
      <c r="AL56" s="166"/>
      <c r="AM56" s="166"/>
      <c r="AN56" s="166" t="s">
        <v>265</v>
      </c>
      <c r="AO56" s="167" t="s">
        <v>270</v>
      </c>
      <c r="AP56" s="157" t="s">
        <v>267</v>
      </c>
      <c r="AQ56" s="158"/>
      <c r="AR56" s="160"/>
      <c r="AS56" s="157"/>
      <c r="AT56" s="158"/>
      <c r="AU56" s="158"/>
      <c r="AV56" s="158"/>
      <c r="AW56" s="158"/>
      <c r="AX56" s="160"/>
    </row>
    <row r="57" spans="1:50" ht="15" customHeight="1" x14ac:dyDescent="0.2">
      <c r="A57" s="53"/>
      <c r="B57" s="38" t="s">
        <v>24</v>
      </c>
      <c r="C57" s="35">
        <f>C56</f>
        <v>3</v>
      </c>
      <c r="D57" s="35">
        <f>D56</f>
        <v>0</v>
      </c>
      <c r="E57" s="55">
        <v>0</v>
      </c>
      <c r="F57" s="35">
        <f>F56</f>
        <v>0</v>
      </c>
      <c r="G57" s="55">
        <v>0</v>
      </c>
      <c r="H57" s="35">
        <f>H56</f>
        <v>32</v>
      </c>
      <c r="I57" s="55">
        <v>0</v>
      </c>
      <c r="J57" s="35">
        <f>J56</f>
        <v>32</v>
      </c>
      <c r="K57" s="35">
        <f>SUM(K55:K56)</f>
        <v>0</v>
      </c>
      <c r="L57" s="56"/>
    </row>
    <row r="58" spans="1:50" s="60" customFormat="1" ht="15" customHeight="1" x14ac:dyDescent="0.2">
      <c r="A58" s="45"/>
      <c r="B58" s="72" t="s">
        <v>173</v>
      </c>
      <c r="C58" s="1">
        <f>SUM(C51,C57)</f>
        <v>9</v>
      </c>
      <c r="D58" s="1">
        <f>SUM(D51,D57)</f>
        <v>22</v>
      </c>
      <c r="E58" s="5">
        <v>0</v>
      </c>
      <c r="F58" s="1">
        <f>SUM(F51,F57)</f>
        <v>26</v>
      </c>
      <c r="G58" s="6">
        <v>0</v>
      </c>
      <c r="H58" s="1">
        <f>SUM(H51,H57)</f>
        <v>48</v>
      </c>
      <c r="I58" s="5">
        <v>0</v>
      </c>
      <c r="J58" s="1">
        <f>SUM(J51,J57)</f>
        <v>96</v>
      </c>
      <c r="K58" s="1">
        <f>SUM(K51,K57)</f>
        <v>0</v>
      </c>
      <c r="L58" s="20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4"/>
      <c r="AQ58" s="94"/>
      <c r="AR58" s="94"/>
      <c r="AS58" s="93"/>
      <c r="AT58" s="93"/>
      <c r="AU58" s="93"/>
      <c r="AV58" s="93"/>
      <c r="AW58" s="93"/>
      <c r="AX58" s="93"/>
    </row>
    <row r="59" spans="1:50" ht="15" customHeight="1" x14ac:dyDescent="0.2">
      <c r="D59" s="23" t="s">
        <v>17</v>
      </c>
      <c r="F59" s="23" t="s">
        <v>17</v>
      </c>
      <c r="H59" s="23" t="s">
        <v>17</v>
      </c>
      <c r="J59" s="23" t="s">
        <v>17</v>
      </c>
      <c r="K59" s="23" t="s">
        <v>17</v>
      </c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114"/>
      <c r="AQ59" s="114"/>
      <c r="AR59" s="114"/>
      <c r="AS59" s="95"/>
      <c r="AT59" s="95"/>
      <c r="AU59" s="95"/>
      <c r="AV59" s="95"/>
      <c r="AW59" s="95"/>
      <c r="AX59" s="95"/>
    </row>
    <row r="60" spans="1:50" ht="15" customHeight="1" x14ac:dyDescent="0.2">
      <c r="A60" s="57"/>
      <c r="B60" s="74" t="s">
        <v>252</v>
      </c>
      <c r="C60" s="58">
        <f>C22+C42+C58</f>
        <v>51</v>
      </c>
      <c r="D60" s="58">
        <f>D22+D42+D58</f>
        <v>166</v>
      </c>
      <c r="E60" s="58">
        <v>0</v>
      </c>
      <c r="F60" s="58">
        <f>F22+F42+F58</f>
        <v>170</v>
      </c>
      <c r="G60" s="58">
        <v>0</v>
      </c>
      <c r="H60" s="58">
        <f>H22+H42+H58</f>
        <v>112</v>
      </c>
      <c r="I60" s="58">
        <v>0</v>
      </c>
      <c r="J60" s="58">
        <f>J22+J42+J58</f>
        <v>448</v>
      </c>
      <c r="K60" s="58">
        <f>K22+K42+K58</f>
        <v>0</v>
      </c>
      <c r="L60" s="59"/>
    </row>
    <row r="61" spans="1:50" ht="15" customHeight="1" x14ac:dyDescent="0.2">
      <c r="D61" s="23" t="s">
        <v>17</v>
      </c>
      <c r="F61" s="23" t="s">
        <v>17</v>
      </c>
      <c r="H61" s="23" t="s">
        <v>17</v>
      </c>
      <c r="J61" s="23" t="s">
        <v>17</v>
      </c>
      <c r="K61" s="23" t="s">
        <v>17</v>
      </c>
    </row>
  </sheetData>
  <mergeCells count="119">
    <mergeCell ref="AP52:AR52"/>
    <mergeCell ref="AP44:AR44"/>
    <mergeCell ref="AP14:AR14"/>
    <mergeCell ref="AP24:AR25"/>
    <mergeCell ref="AH53:AI53"/>
    <mergeCell ref="AJ53:AK53"/>
    <mergeCell ref="AL53:AM53"/>
    <mergeCell ref="AN53:AO53"/>
    <mergeCell ref="AH15:AI15"/>
    <mergeCell ref="AJ15:AK15"/>
    <mergeCell ref="AL15:AM15"/>
    <mergeCell ref="AN15:AO15"/>
    <mergeCell ref="AN31:AO31"/>
    <mergeCell ref="AL31:AM31"/>
    <mergeCell ref="AJ31:AK31"/>
    <mergeCell ref="AH31:AI31"/>
    <mergeCell ref="T53:U53"/>
    <mergeCell ref="V53:W53"/>
    <mergeCell ref="X53:Y53"/>
    <mergeCell ref="Z53:AA53"/>
    <mergeCell ref="AB53:AC53"/>
    <mergeCell ref="N52:S52"/>
    <mergeCell ref="T52:AC52"/>
    <mergeCell ref="AD52:AG52"/>
    <mergeCell ref="AS25:AX25"/>
    <mergeCell ref="AU53:AV53"/>
    <mergeCell ref="AW53:AX53"/>
    <mergeCell ref="AU45:AV45"/>
    <mergeCell ref="AW45:AX45"/>
    <mergeCell ref="AU31:AV31"/>
    <mergeCell ref="AW31:AX31"/>
    <mergeCell ref="AH52:AO52"/>
    <mergeCell ref="AH45:AI45"/>
    <mergeCell ref="AJ45:AK45"/>
    <mergeCell ref="AL45:AM45"/>
    <mergeCell ref="AN45:AO45"/>
    <mergeCell ref="T45:U45"/>
    <mergeCell ref="V45:W45"/>
    <mergeCell ref="X45:Y45"/>
    <mergeCell ref="Z45:AA45"/>
    <mergeCell ref="AS53:AT53"/>
    <mergeCell ref="AS30:AX30"/>
    <mergeCell ref="AS26:AT26"/>
    <mergeCell ref="AU26:AV26"/>
    <mergeCell ref="AW26:AX26"/>
    <mergeCell ref="AS24:AX24"/>
    <mergeCell ref="AS31:AT31"/>
    <mergeCell ref="AS52:AX52"/>
    <mergeCell ref="AS45:AT45"/>
    <mergeCell ref="AB45:AC45"/>
    <mergeCell ref="AH44:AO44"/>
    <mergeCell ref="AS44:AX44"/>
    <mergeCell ref="AH25:AI25"/>
    <mergeCell ref="AJ25:AK25"/>
    <mergeCell ref="AL25:AM25"/>
    <mergeCell ref="AN25:AO25"/>
    <mergeCell ref="T25:U25"/>
    <mergeCell ref="V25:W25"/>
    <mergeCell ref="X25:Y25"/>
    <mergeCell ref="Z25:AA25"/>
    <mergeCell ref="AB25:AC25"/>
    <mergeCell ref="AP30:AR30"/>
    <mergeCell ref="AB31:AC31"/>
    <mergeCell ref="Z31:AA31"/>
    <mergeCell ref="X31:Y31"/>
    <mergeCell ref="V31:W31"/>
    <mergeCell ref="T31:U31"/>
    <mergeCell ref="AB15:AC15"/>
    <mergeCell ref="AS14:AX14"/>
    <mergeCell ref="AH7:AI7"/>
    <mergeCell ref="AJ7:AK7"/>
    <mergeCell ref="AL7:AM7"/>
    <mergeCell ref="AN7:AO7"/>
    <mergeCell ref="AS7:AT7"/>
    <mergeCell ref="T7:U7"/>
    <mergeCell ref="V7:W7"/>
    <mergeCell ref="X7:Y7"/>
    <mergeCell ref="Z7:AA7"/>
    <mergeCell ref="AB7:AC7"/>
    <mergeCell ref="AU15:AV15"/>
    <mergeCell ref="AW15:AX15"/>
    <mergeCell ref="AS15:AT15"/>
    <mergeCell ref="AS5:AX5"/>
    <mergeCell ref="N6:S6"/>
    <mergeCell ref="T6:AC6"/>
    <mergeCell ref="AD6:AG6"/>
    <mergeCell ref="AH6:AO6"/>
    <mergeCell ref="AS6:AX6"/>
    <mergeCell ref="D6:L6"/>
    <mergeCell ref="D7:L7"/>
    <mergeCell ref="AU7:AV7"/>
    <mergeCell ref="AW7:AX7"/>
    <mergeCell ref="N5:AC5"/>
    <mergeCell ref="AP5:AR5"/>
    <mergeCell ref="AP6:AR6"/>
    <mergeCell ref="D44:L44"/>
    <mergeCell ref="D45:L45"/>
    <mergeCell ref="D24:L24"/>
    <mergeCell ref="D25:L25"/>
    <mergeCell ref="AD5:AO5"/>
    <mergeCell ref="N14:S14"/>
    <mergeCell ref="T14:AC14"/>
    <mergeCell ref="AD14:AG14"/>
    <mergeCell ref="AH14:AO14"/>
    <mergeCell ref="N24:S24"/>
    <mergeCell ref="T24:AC24"/>
    <mergeCell ref="AD24:AG24"/>
    <mergeCell ref="AH24:AO24"/>
    <mergeCell ref="N30:S30"/>
    <mergeCell ref="T30:AC30"/>
    <mergeCell ref="AD30:AG30"/>
    <mergeCell ref="AH30:AO30"/>
    <mergeCell ref="N44:S44"/>
    <mergeCell ref="T44:AC44"/>
    <mergeCell ref="AD44:AG44"/>
    <mergeCell ref="T15:U15"/>
    <mergeCell ref="V15:W15"/>
    <mergeCell ref="X15:Y15"/>
    <mergeCell ref="Z15:AA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1"/>
  <sheetViews>
    <sheetView workbookViewId="0">
      <selection activeCell="K43" sqref="K43"/>
    </sheetView>
  </sheetViews>
  <sheetFormatPr baseColWidth="10" defaultColWidth="12.5703125" defaultRowHeight="15" customHeight="1" x14ac:dyDescent="0.2"/>
  <cols>
    <col min="1" max="1" width="21.28515625" style="317" customWidth="1"/>
    <col min="2" max="2" width="54.140625" style="274" bestFit="1" customWidth="1"/>
    <col min="3" max="3" width="8.5703125" style="317" customWidth="1"/>
    <col min="4" max="4" width="5.85546875" style="317" customWidth="1"/>
    <col min="5" max="5" width="8.42578125" style="317" customWidth="1"/>
    <col min="6" max="6" width="4" style="317" bestFit="1" customWidth="1"/>
    <col min="7" max="7" width="8.42578125" style="317" customWidth="1"/>
    <col min="8" max="8" width="5.42578125" style="178" customWidth="1"/>
    <col min="9" max="9" width="8.42578125" style="178" customWidth="1"/>
    <col min="10" max="10" width="9.28515625" style="178" customWidth="1"/>
    <col min="11" max="11" width="8.28515625" style="178" customWidth="1"/>
    <col min="12" max="12" width="12.85546875" style="365" customWidth="1"/>
    <col min="13" max="13" width="11.42578125" style="178" customWidth="1"/>
    <col min="14" max="14" width="5.7109375" style="178" customWidth="1"/>
    <col min="15" max="15" width="7.5703125" style="178" customWidth="1"/>
    <col min="16" max="16" width="5.140625" style="178" bestFit="1" customWidth="1"/>
    <col min="17" max="18" width="5" style="178" bestFit="1" customWidth="1"/>
    <col min="19" max="21" width="4" style="178" bestFit="1" customWidth="1"/>
    <col min="22" max="22" width="5.140625" style="178" bestFit="1" customWidth="1"/>
    <col min="23" max="23" width="4" style="178" bestFit="1" customWidth="1"/>
    <col min="24" max="24" width="5.140625" style="178" bestFit="1" customWidth="1"/>
    <col min="25" max="25" width="4" style="178" bestFit="1" customWidth="1"/>
    <col min="26" max="26" width="5.140625" style="178" bestFit="1" customWidth="1"/>
    <col min="27" max="27" width="4" style="178" bestFit="1" customWidth="1"/>
    <col min="28" max="28" width="5.140625" style="178" bestFit="1" customWidth="1"/>
    <col min="29" max="29" width="4" style="178" bestFit="1" customWidth="1"/>
    <col min="30" max="32" width="5.140625" style="178" bestFit="1" customWidth="1"/>
    <col min="33" max="33" width="5" style="178" bestFit="1" customWidth="1"/>
    <col min="34" max="35" width="4" style="178" bestFit="1" customWidth="1"/>
    <col min="36" max="36" width="5.140625" style="178" bestFit="1" customWidth="1"/>
    <col min="37" max="37" width="4" style="178" bestFit="1" customWidth="1"/>
    <col min="38" max="38" width="5.140625" style="178" bestFit="1" customWidth="1"/>
    <col min="39" max="39" width="4" style="178" bestFit="1" customWidth="1"/>
    <col min="40" max="40" width="5.140625" style="178" bestFit="1" customWidth="1"/>
    <col min="41" max="41" width="4" style="178" bestFit="1" customWidth="1"/>
    <col min="42" max="42" width="5.140625" style="178" bestFit="1" customWidth="1"/>
    <col min="43" max="45" width="5.140625" style="316" customWidth="1"/>
    <col min="46" max="46" width="5.42578125" style="178" customWidth="1"/>
    <col min="47" max="47" width="5.140625" style="178" bestFit="1" customWidth="1"/>
    <col min="48" max="48" width="7.5703125" style="178" bestFit="1" customWidth="1"/>
    <col min="49" max="49" width="5.140625" style="178" bestFit="1" customWidth="1"/>
    <col min="50" max="50" width="4" style="178" bestFit="1" customWidth="1"/>
    <col min="51" max="51" width="5.140625" style="178" bestFit="1" customWidth="1"/>
    <col min="52" max="16384" width="12.5703125" style="178"/>
  </cols>
  <sheetData>
    <row r="1" spans="1:51" ht="15" customHeight="1" x14ac:dyDescent="0.2">
      <c r="A1" s="178"/>
      <c r="B1" s="225"/>
      <c r="C1" s="226" t="s">
        <v>0</v>
      </c>
      <c r="D1" s="314"/>
      <c r="E1" s="314"/>
      <c r="F1" s="174" t="s">
        <v>1</v>
      </c>
      <c r="G1" s="314"/>
      <c r="H1" s="314"/>
      <c r="I1" s="314"/>
      <c r="J1" s="226"/>
      <c r="K1" s="314"/>
      <c r="L1" s="315"/>
      <c r="M1" s="174"/>
    </row>
    <row r="2" spans="1:51" ht="15" customHeight="1" thickBot="1" x14ac:dyDescent="0.25">
      <c r="A2" s="178"/>
      <c r="B2" s="225"/>
      <c r="C2" s="226" t="s">
        <v>2</v>
      </c>
      <c r="D2" s="314"/>
      <c r="E2" s="314"/>
      <c r="F2" s="175"/>
      <c r="G2" s="314"/>
      <c r="H2" s="314"/>
      <c r="I2" s="314"/>
      <c r="J2" s="226"/>
      <c r="K2" s="314"/>
      <c r="L2" s="315"/>
      <c r="M2" s="175"/>
      <c r="O2" s="79" t="s">
        <v>76</v>
      </c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227"/>
      <c r="AR2" s="227"/>
      <c r="AS2" s="227"/>
      <c r="AT2" s="177"/>
      <c r="AU2" s="177"/>
      <c r="AV2" s="177"/>
      <c r="AW2" s="177"/>
      <c r="AX2" s="177"/>
      <c r="AY2" s="177"/>
    </row>
    <row r="3" spans="1:51" ht="15" customHeight="1" thickBot="1" x14ac:dyDescent="0.25">
      <c r="A3" s="178"/>
      <c r="B3" s="228"/>
      <c r="C3" s="226" t="s">
        <v>3</v>
      </c>
      <c r="F3" s="174" t="s">
        <v>17</v>
      </c>
      <c r="H3" s="317"/>
      <c r="I3" s="317"/>
      <c r="J3" s="226"/>
      <c r="K3" s="317"/>
      <c r="L3" s="318"/>
      <c r="M3" s="174"/>
      <c r="O3" s="229" t="s">
        <v>49</v>
      </c>
      <c r="P3" s="230"/>
      <c r="Q3" s="230"/>
      <c r="R3" s="230"/>
      <c r="S3" s="230"/>
      <c r="T3" s="231"/>
      <c r="U3" s="229"/>
      <c r="V3" s="230"/>
      <c r="W3" s="230"/>
      <c r="X3" s="230"/>
      <c r="Y3" s="230"/>
      <c r="Z3" s="230"/>
      <c r="AA3" s="230"/>
      <c r="AB3" s="230"/>
      <c r="AC3" s="230"/>
      <c r="AD3" s="231"/>
      <c r="AE3" s="565" t="s">
        <v>50</v>
      </c>
      <c r="AF3" s="566"/>
      <c r="AG3" s="566"/>
      <c r="AH3" s="566"/>
      <c r="AI3" s="566"/>
      <c r="AJ3" s="566"/>
      <c r="AK3" s="566"/>
      <c r="AL3" s="566"/>
      <c r="AM3" s="566"/>
      <c r="AN3" s="566"/>
      <c r="AO3" s="566"/>
      <c r="AP3" s="567"/>
      <c r="AQ3" s="594" t="s">
        <v>75</v>
      </c>
      <c r="AR3" s="595"/>
      <c r="AS3" s="596"/>
      <c r="AT3" s="568" t="s">
        <v>74</v>
      </c>
      <c r="AU3" s="569"/>
      <c r="AV3" s="569"/>
      <c r="AW3" s="569"/>
      <c r="AX3" s="569"/>
      <c r="AY3" s="570"/>
    </row>
    <row r="4" spans="1:51" ht="22.5" customHeight="1" x14ac:dyDescent="0.2">
      <c r="A4" s="178"/>
      <c r="B4" s="228"/>
      <c r="C4" s="226" t="s">
        <v>3</v>
      </c>
      <c r="F4" s="178"/>
      <c r="H4" s="317"/>
      <c r="I4" s="317"/>
      <c r="J4" s="226"/>
      <c r="K4" s="317"/>
      <c r="L4" s="318"/>
      <c r="O4" s="571" t="s">
        <v>51</v>
      </c>
      <c r="P4" s="572"/>
      <c r="Q4" s="572"/>
      <c r="R4" s="572"/>
      <c r="S4" s="572"/>
      <c r="T4" s="573"/>
      <c r="U4" s="574" t="s">
        <v>52</v>
      </c>
      <c r="V4" s="575"/>
      <c r="W4" s="575"/>
      <c r="X4" s="575"/>
      <c r="Y4" s="575"/>
      <c r="Z4" s="575"/>
      <c r="AA4" s="575"/>
      <c r="AB4" s="575"/>
      <c r="AC4" s="575"/>
      <c r="AD4" s="576"/>
      <c r="AE4" s="577" t="s">
        <v>53</v>
      </c>
      <c r="AF4" s="578"/>
      <c r="AG4" s="578"/>
      <c r="AH4" s="578"/>
      <c r="AI4" s="577" t="s">
        <v>54</v>
      </c>
      <c r="AJ4" s="578"/>
      <c r="AK4" s="578"/>
      <c r="AL4" s="578"/>
      <c r="AM4" s="578"/>
      <c r="AN4" s="578"/>
      <c r="AO4" s="578"/>
      <c r="AP4" s="579"/>
      <c r="AQ4" s="597" t="s">
        <v>80</v>
      </c>
      <c r="AR4" s="598"/>
      <c r="AS4" s="599"/>
      <c r="AT4" s="580" t="s">
        <v>55</v>
      </c>
      <c r="AU4" s="581"/>
      <c r="AV4" s="581"/>
      <c r="AW4" s="581"/>
      <c r="AX4" s="581"/>
      <c r="AY4" s="582"/>
    </row>
    <row r="5" spans="1:51" ht="15" customHeight="1" x14ac:dyDescent="0.2">
      <c r="A5" s="232" t="s">
        <v>238</v>
      </c>
      <c r="B5" s="232" t="s">
        <v>237</v>
      </c>
      <c r="C5" s="233" t="s">
        <v>4</v>
      </c>
      <c r="D5" s="562" t="s">
        <v>218</v>
      </c>
      <c r="E5" s="563"/>
      <c r="F5" s="563"/>
      <c r="G5" s="563"/>
      <c r="H5" s="563"/>
      <c r="I5" s="563"/>
      <c r="J5" s="563"/>
      <c r="K5" s="563"/>
      <c r="L5" s="564"/>
      <c r="M5" s="319"/>
      <c r="O5" s="179" t="s">
        <v>56</v>
      </c>
      <c r="P5" s="222" t="s">
        <v>57</v>
      </c>
      <c r="Q5" s="222" t="s">
        <v>58</v>
      </c>
      <c r="R5" s="222" t="s">
        <v>59</v>
      </c>
      <c r="S5" s="222" t="s">
        <v>60</v>
      </c>
      <c r="T5" s="223" t="s">
        <v>61</v>
      </c>
      <c r="U5" s="590" t="s">
        <v>56</v>
      </c>
      <c r="V5" s="591"/>
      <c r="W5" s="591" t="s">
        <v>57</v>
      </c>
      <c r="X5" s="591"/>
      <c r="Y5" s="591" t="s">
        <v>62</v>
      </c>
      <c r="Z5" s="591"/>
      <c r="AA5" s="591" t="s">
        <v>60</v>
      </c>
      <c r="AB5" s="591"/>
      <c r="AC5" s="591" t="s">
        <v>61</v>
      </c>
      <c r="AD5" s="592"/>
      <c r="AE5" s="180" t="s">
        <v>56</v>
      </c>
      <c r="AF5" s="181" t="s">
        <v>57</v>
      </c>
      <c r="AG5" s="181" t="s">
        <v>58</v>
      </c>
      <c r="AH5" s="221" t="s">
        <v>60</v>
      </c>
      <c r="AI5" s="593" t="s">
        <v>56</v>
      </c>
      <c r="AJ5" s="584"/>
      <c r="AK5" s="583" t="s">
        <v>57</v>
      </c>
      <c r="AL5" s="584"/>
      <c r="AM5" s="583" t="s">
        <v>62</v>
      </c>
      <c r="AN5" s="584"/>
      <c r="AO5" s="583" t="s">
        <v>60</v>
      </c>
      <c r="AP5" s="585"/>
      <c r="AQ5" s="234" t="s">
        <v>72</v>
      </c>
      <c r="AR5" s="235" t="s">
        <v>73</v>
      </c>
      <c r="AS5" s="236" t="s">
        <v>9</v>
      </c>
      <c r="AT5" s="586" t="s">
        <v>56</v>
      </c>
      <c r="AU5" s="587"/>
      <c r="AV5" s="588" t="s">
        <v>62</v>
      </c>
      <c r="AW5" s="587"/>
      <c r="AX5" s="588" t="s">
        <v>60</v>
      </c>
      <c r="AY5" s="589"/>
    </row>
    <row r="6" spans="1:51" ht="39" customHeight="1" thickBot="1" x14ac:dyDescent="0.25">
      <c r="A6" s="237" t="s">
        <v>239</v>
      </c>
      <c r="B6" s="232" t="s">
        <v>5</v>
      </c>
      <c r="C6" s="238"/>
      <c r="D6" s="239" t="s">
        <v>6</v>
      </c>
      <c r="E6" s="239" t="s">
        <v>7</v>
      </c>
      <c r="F6" s="240" t="s">
        <v>8</v>
      </c>
      <c r="G6" s="241" t="s">
        <v>7</v>
      </c>
      <c r="H6" s="240" t="s">
        <v>9</v>
      </c>
      <c r="I6" s="241" t="s">
        <v>10</v>
      </c>
      <c r="J6" s="242" t="s">
        <v>11</v>
      </c>
      <c r="K6" s="241" t="s">
        <v>12</v>
      </c>
      <c r="L6" s="241" t="s">
        <v>65</v>
      </c>
      <c r="M6" s="243" t="s">
        <v>13</v>
      </c>
      <c r="O6" s="244" t="s">
        <v>63</v>
      </c>
      <c r="P6" s="245" t="s">
        <v>63</v>
      </c>
      <c r="Q6" s="245" t="s">
        <v>63</v>
      </c>
      <c r="R6" s="245" t="s">
        <v>63</v>
      </c>
      <c r="S6" s="245" t="s">
        <v>63</v>
      </c>
      <c r="T6" s="246" t="s">
        <v>63</v>
      </c>
      <c r="U6" s="244" t="s">
        <v>63</v>
      </c>
      <c r="V6" s="245" t="s">
        <v>64</v>
      </c>
      <c r="W6" s="245" t="s">
        <v>63</v>
      </c>
      <c r="X6" s="245" t="s">
        <v>64</v>
      </c>
      <c r="Y6" s="245" t="s">
        <v>63</v>
      </c>
      <c r="Z6" s="245" t="s">
        <v>64</v>
      </c>
      <c r="AA6" s="245" t="s">
        <v>63</v>
      </c>
      <c r="AB6" s="245" t="s">
        <v>64</v>
      </c>
      <c r="AC6" s="245" t="s">
        <v>63</v>
      </c>
      <c r="AD6" s="246" t="s">
        <v>64</v>
      </c>
      <c r="AE6" s="366" t="s">
        <v>63</v>
      </c>
      <c r="AF6" s="367" t="s">
        <v>63</v>
      </c>
      <c r="AG6" s="367" t="s">
        <v>63</v>
      </c>
      <c r="AH6" s="369" t="s">
        <v>63</v>
      </c>
      <c r="AI6" s="366" t="s">
        <v>63</v>
      </c>
      <c r="AJ6" s="367" t="s">
        <v>64</v>
      </c>
      <c r="AK6" s="367" t="s">
        <v>63</v>
      </c>
      <c r="AL6" s="367" t="s">
        <v>64</v>
      </c>
      <c r="AM6" s="367" t="s">
        <v>63</v>
      </c>
      <c r="AN6" s="367" t="s">
        <v>64</v>
      </c>
      <c r="AO6" s="367" t="s">
        <v>63</v>
      </c>
      <c r="AP6" s="368" t="s">
        <v>64</v>
      </c>
      <c r="AQ6" s="378" t="s">
        <v>63</v>
      </c>
      <c r="AR6" s="379" t="s">
        <v>63</v>
      </c>
      <c r="AS6" s="380" t="s">
        <v>63</v>
      </c>
      <c r="AT6" s="381" t="s">
        <v>63</v>
      </c>
      <c r="AU6" s="379" t="s">
        <v>64</v>
      </c>
      <c r="AV6" s="379" t="s">
        <v>63</v>
      </c>
      <c r="AW6" s="379" t="s">
        <v>64</v>
      </c>
      <c r="AX6" s="379" t="s">
        <v>63</v>
      </c>
      <c r="AY6" s="382" t="s">
        <v>64</v>
      </c>
    </row>
    <row r="7" spans="1:51" ht="15" customHeight="1" thickBot="1" x14ac:dyDescent="0.25">
      <c r="A7" s="219"/>
      <c r="B7" s="253" t="s">
        <v>20</v>
      </c>
      <c r="C7" s="254">
        <v>0</v>
      </c>
      <c r="D7" s="320">
        <v>0</v>
      </c>
      <c r="E7" s="320">
        <v>0</v>
      </c>
      <c r="F7" s="321">
        <v>0</v>
      </c>
      <c r="G7" s="320">
        <v>0</v>
      </c>
      <c r="H7" s="320">
        <v>0</v>
      </c>
      <c r="I7" s="320">
        <v>0</v>
      </c>
      <c r="J7" s="255">
        <v>0</v>
      </c>
      <c r="K7" s="255">
        <v>0</v>
      </c>
      <c r="L7" s="255"/>
      <c r="M7" s="322"/>
    </row>
    <row r="8" spans="1:51" ht="15" customHeight="1" x14ac:dyDescent="0.2">
      <c r="A8" s="219"/>
      <c r="B8" s="256"/>
      <c r="C8" s="257"/>
      <c r="D8" s="323"/>
      <c r="E8" s="323"/>
      <c r="F8" s="324"/>
      <c r="G8" s="323"/>
      <c r="H8" s="323"/>
      <c r="I8" s="323"/>
      <c r="J8" s="258"/>
      <c r="K8" s="258"/>
      <c r="L8" s="258"/>
      <c r="M8" s="325"/>
      <c r="O8" s="571" t="s">
        <v>51</v>
      </c>
      <c r="P8" s="572"/>
      <c r="Q8" s="572"/>
      <c r="R8" s="572"/>
      <c r="S8" s="572"/>
      <c r="T8" s="573"/>
      <c r="U8" s="574" t="s">
        <v>52</v>
      </c>
      <c r="V8" s="575"/>
      <c r="W8" s="575"/>
      <c r="X8" s="575"/>
      <c r="Y8" s="575"/>
      <c r="Z8" s="575"/>
      <c r="AA8" s="575"/>
      <c r="AB8" s="575"/>
      <c r="AC8" s="575"/>
      <c r="AD8" s="576"/>
      <c r="AE8" s="577" t="s">
        <v>53</v>
      </c>
      <c r="AF8" s="578"/>
      <c r="AG8" s="578"/>
      <c r="AH8" s="579"/>
      <c r="AI8" s="577" t="s">
        <v>54</v>
      </c>
      <c r="AJ8" s="578"/>
      <c r="AK8" s="578"/>
      <c r="AL8" s="578"/>
      <c r="AM8" s="578"/>
      <c r="AN8" s="578"/>
      <c r="AO8" s="578"/>
      <c r="AP8" s="579"/>
      <c r="AQ8" s="603" t="s">
        <v>80</v>
      </c>
      <c r="AR8" s="604"/>
      <c r="AS8" s="605"/>
      <c r="AT8" s="600" t="s">
        <v>55</v>
      </c>
      <c r="AU8" s="601"/>
      <c r="AV8" s="601"/>
      <c r="AW8" s="601"/>
      <c r="AX8" s="601"/>
      <c r="AY8" s="602"/>
    </row>
    <row r="9" spans="1:51" ht="15" customHeight="1" x14ac:dyDescent="0.2">
      <c r="A9" s="219"/>
      <c r="B9" s="256"/>
      <c r="C9" s="257"/>
      <c r="D9" s="323"/>
      <c r="E9" s="323"/>
      <c r="F9" s="324"/>
      <c r="G9" s="323"/>
      <c r="H9" s="323"/>
      <c r="I9" s="323"/>
      <c r="J9" s="258"/>
      <c r="K9" s="258"/>
      <c r="L9" s="258"/>
      <c r="M9" s="325"/>
      <c r="O9" s="179" t="s">
        <v>56</v>
      </c>
      <c r="P9" s="222" t="s">
        <v>57</v>
      </c>
      <c r="Q9" s="222" t="s">
        <v>58</v>
      </c>
      <c r="R9" s="222" t="s">
        <v>59</v>
      </c>
      <c r="S9" s="222" t="s">
        <v>60</v>
      </c>
      <c r="T9" s="223" t="s">
        <v>61</v>
      </c>
      <c r="U9" s="590" t="s">
        <v>56</v>
      </c>
      <c r="V9" s="591"/>
      <c r="W9" s="591" t="s">
        <v>57</v>
      </c>
      <c r="X9" s="591"/>
      <c r="Y9" s="591" t="s">
        <v>62</v>
      </c>
      <c r="Z9" s="591"/>
      <c r="AA9" s="591" t="s">
        <v>60</v>
      </c>
      <c r="AB9" s="591"/>
      <c r="AC9" s="591" t="s">
        <v>61</v>
      </c>
      <c r="AD9" s="592"/>
      <c r="AE9" s="180" t="s">
        <v>56</v>
      </c>
      <c r="AF9" s="181" t="s">
        <v>57</v>
      </c>
      <c r="AG9" s="181" t="s">
        <v>58</v>
      </c>
      <c r="AH9" s="370" t="s">
        <v>60</v>
      </c>
      <c r="AI9" s="593" t="s">
        <v>56</v>
      </c>
      <c r="AJ9" s="584"/>
      <c r="AK9" s="583" t="s">
        <v>57</v>
      </c>
      <c r="AL9" s="584"/>
      <c r="AM9" s="583" t="s">
        <v>62</v>
      </c>
      <c r="AN9" s="584"/>
      <c r="AO9" s="583" t="s">
        <v>60</v>
      </c>
      <c r="AP9" s="585"/>
      <c r="AQ9" s="234" t="s">
        <v>72</v>
      </c>
      <c r="AR9" s="235" t="s">
        <v>73</v>
      </c>
      <c r="AS9" s="236" t="s">
        <v>9</v>
      </c>
      <c r="AT9" s="586" t="s">
        <v>56</v>
      </c>
      <c r="AU9" s="587"/>
      <c r="AV9" s="588" t="s">
        <v>62</v>
      </c>
      <c r="AW9" s="587"/>
      <c r="AX9" s="588" t="s">
        <v>60</v>
      </c>
      <c r="AY9" s="589"/>
    </row>
    <row r="10" spans="1:51" ht="34.5" customHeight="1" x14ac:dyDescent="0.2">
      <c r="A10" s="237" t="s">
        <v>250</v>
      </c>
      <c r="B10" s="259" t="s">
        <v>14</v>
      </c>
      <c r="C10" s="233" t="s">
        <v>4</v>
      </c>
      <c r="D10" s="239" t="s">
        <v>6</v>
      </c>
      <c r="E10" s="239" t="s">
        <v>7</v>
      </c>
      <c r="F10" s="240" t="s">
        <v>8</v>
      </c>
      <c r="G10" s="241" t="s">
        <v>7</v>
      </c>
      <c r="H10" s="240" t="s">
        <v>9</v>
      </c>
      <c r="I10" s="241" t="s">
        <v>10</v>
      </c>
      <c r="J10" s="242" t="s">
        <v>11</v>
      </c>
      <c r="K10" s="241" t="s">
        <v>12</v>
      </c>
      <c r="L10" s="241" t="s">
        <v>65</v>
      </c>
      <c r="M10" s="243" t="s">
        <v>13</v>
      </c>
      <c r="O10" s="183" t="s">
        <v>63</v>
      </c>
      <c r="P10" s="184" t="s">
        <v>63</v>
      </c>
      <c r="Q10" s="184" t="s">
        <v>63</v>
      </c>
      <c r="R10" s="184" t="s">
        <v>63</v>
      </c>
      <c r="S10" s="184" t="s">
        <v>63</v>
      </c>
      <c r="T10" s="185" t="s">
        <v>63</v>
      </c>
      <c r="U10" s="183" t="s">
        <v>63</v>
      </c>
      <c r="V10" s="184" t="s">
        <v>64</v>
      </c>
      <c r="W10" s="184" t="s">
        <v>63</v>
      </c>
      <c r="X10" s="184" t="s">
        <v>64</v>
      </c>
      <c r="Y10" s="184" t="s">
        <v>63</v>
      </c>
      <c r="Z10" s="184" t="s">
        <v>64</v>
      </c>
      <c r="AA10" s="184" t="s">
        <v>63</v>
      </c>
      <c r="AB10" s="184" t="s">
        <v>64</v>
      </c>
      <c r="AC10" s="184" t="s">
        <v>63</v>
      </c>
      <c r="AD10" s="185" t="s">
        <v>64</v>
      </c>
      <c r="AE10" s="186" t="s">
        <v>63</v>
      </c>
      <c r="AF10" s="187" t="s">
        <v>63</v>
      </c>
      <c r="AG10" s="187" t="s">
        <v>63</v>
      </c>
      <c r="AH10" s="188" t="s">
        <v>63</v>
      </c>
      <c r="AI10" s="186" t="s">
        <v>63</v>
      </c>
      <c r="AJ10" s="187" t="s">
        <v>64</v>
      </c>
      <c r="AK10" s="187" t="s">
        <v>63</v>
      </c>
      <c r="AL10" s="187" t="s">
        <v>64</v>
      </c>
      <c r="AM10" s="187" t="s">
        <v>63</v>
      </c>
      <c r="AN10" s="187" t="s">
        <v>64</v>
      </c>
      <c r="AO10" s="187" t="s">
        <v>63</v>
      </c>
      <c r="AP10" s="188" t="s">
        <v>64</v>
      </c>
      <c r="AQ10" s="247" t="s">
        <v>63</v>
      </c>
      <c r="AR10" s="248" t="s">
        <v>63</v>
      </c>
      <c r="AS10" s="249" t="s">
        <v>63</v>
      </c>
      <c r="AT10" s="250" t="s">
        <v>63</v>
      </c>
      <c r="AU10" s="251" t="s">
        <v>64</v>
      </c>
      <c r="AV10" s="251" t="s">
        <v>63</v>
      </c>
      <c r="AW10" s="251" t="s">
        <v>64</v>
      </c>
      <c r="AX10" s="251" t="s">
        <v>63</v>
      </c>
      <c r="AY10" s="252" t="s">
        <v>64</v>
      </c>
    </row>
    <row r="11" spans="1:51" ht="15" customHeight="1" x14ac:dyDescent="0.2">
      <c r="A11" s="260" t="s">
        <v>119</v>
      </c>
      <c r="B11" s="260" t="s">
        <v>103</v>
      </c>
      <c r="C11" s="261"/>
      <c r="D11" s="326"/>
      <c r="E11" s="326"/>
      <c r="F11" s="326"/>
      <c r="G11" s="326"/>
      <c r="H11" s="326"/>
      <c r="I11" s="326"/>
      <c r="J11" s="326"/>
      <c r="K11" s="326"/>
      <c r="L11" s="326"/>
      <c r="M11" s="189"/>
      <c r="O11" s="327"/>
      <c r="P11" s="328"/>
      <c r="Q11" s="328"/>
      <c r="R11" s="328"/>
      <c r="S11" s="328"/>
      <c r="T11" s="329"/>
      <c r="U11" s="327"/>
      <c r="V11" s="328"/>
      <c r="W11" s="328"/>
      <c r="X11" s="328"/>
      <c r="Y11" s="328"/>
      <c r="Z11" s="328"/>
      <c r="AA11" s="328"/>
      <c r="AB11" s="328"/>
      <c r="AC11" s="328"/>
      <c r="AD11" s="329"/>
      <c r="AE11" s="327"/>
      <c r="AF11" s="328"/>
      <c r="AG11" s="328"/>
      <c r="AH11" s="329"/>
      <c r="AI11" s="327"/>
      <c r="AJ11" s="328"/>
      <c r="AK11" s="328"/>
      <c r="AL11" s="328"/>
      <c r="AM11" s="328"/>
      <c r="AN11" s="328"/>
      <c r="AO11" s="328"/>
      <c r="AP11" s="329"/>
      <c r="AQ11" s="383"/>
      <c r="AR11" s="330"/>
      <c r="AS11" s="384"/>
      <c r="AT11" s="383"/>
      <c r="AU11" s="330"/>
      <c r="AV11" s="330"/>
      <c r="AW11" s="330"/>
      <c r="AX11" s="330"/>
      <c r="AY11" s="384"/>
    </row>
    <row r="12" spans="1:51" s="333" customFormat="1" ht="15" customHeight="1" x14ac:dyDescent="0.2">
      <c r="A12" s="262" t="s">
        <v>120</v>
      </c>
      <c r="B12" s="263" t="s">
        <v>38</v>
      </c>
      <c r="C12" s="331">
        <v>4</v>
      </c>
      <c r="D12" s="331">
        <v>6</v>
      </c>
      <c r="E12" s="331">
        <v>0</v>
      </c>
      <c r="F12" s="264">
        <v>12</v>
      </c>
      <c r="G12" s="264">
        <v>0</v>
      </c>
      <c r="H12" s="331">
        <v>12</v>
      </c>
      <c r="I12" s="265">
        <v>0</v>
      </c>
      <c r="J12" s="266">
        <f>SUM(D12,F12,H12)</f>
        <v>30</v>
      </c>
      <c r="K12" s="266">
        <f>((D12*E12)*1.5)+((F12*G12)*1)+((H12*I12)*1)</f>
        <v>0</v>
      </c>
      <c r="L12" s="266"/>
      <c r="M12" s="332" t="s">
        <v>48</v>
      </c>
      <c r="O12" s="193" t="s">
        <v>262</v>
      </c>
      <c r="P12" s="194"/>
      <c r="Q12" s="194"/>
      <c r="R12" s="194"/>
      <c r="S12" s="194" t="s">
        <v>262</v>
      </c>
      <c r="T12" s="334"/>
      <c r="U12" s="193">
        <v>2</v>
      </c>
      <c r="V12" s="194" t="s">
        <v>273</v>
      </c>
      <c r="W12" s="194"/>
      <c r="X12" s="194"/>
      <c r="Y12" s="194"/>
      <c r="Z12" s="194"/>
      <c r="AA12" s="194"/>
      <c r="AB12" s="194"/>
      <c r="AC12" s="194"/>
      <c r="AD12" s="334"/>
      <c r="AE12" s="371"/>
      <c r="AF12" s="335"/>
      <c r="AG12" s="335"/>
      <c r="AH12" s="372"/>
      <c r="AI12" s="371">
        <v>4</v>
      </c>
      <c r="AJ12" s="335" t="s">
        <v>273</v>
      </c>
      <c r="AK12" s="335"/>
      <c r="AL12" s="335"/>
      <c r="AM12" s="335"/>
      <c r="AN12" s="335"/>
      <c r="AO12" s="335"/>
      <c r="AP12" s="372"/>
      <c r="AQ12" s="385"/>
      <c r="AR12" s="336"/>
      <c r="AS12" s="386"/>
      <c r="AT12" s="193" t="s">
        <v>275</v>
      </c>
      <c r="AU12" s="194" t="s">
        <v>255</v>
      </c>
      <c r="AV12" s="194"/>
      <c r="AW12" s="194"/>
      <c r="AX12" s="194"/>
      <c r="AY12" s="334"/>
    </row>
    <row r="13" spans="1:51" ht="15" customHeight="1" x14ac:dyDescent="0.2">
      <c r="A13" s="260" t="s">
        <v>122</v>
      </c>
      <c r="B13" s="267" t="s">
        <v>105</v>
      </c>
      <c r="C13" s="268"/>
      <c r="D13" s="337"/>
      <c r="E13" s="337"/>
      <c r="F13" s="337"/>
      <c r="G13" s="269"/>
      <c r="H13" s="337"/>
      <c r="I13" s="337"/>
      <c r="J13" s="269"/>
      <c r="K13" s="269"/>
      <c r="L13" s="269"/>
      <c r="M13" s="213"/>
      <c r="O13" s="327"/>
      <c r="P13" s="328"/>
      <c r="Q13" s="328"/>
      <c r="R13" s="328"/>
      <c r="S13" s="328"/>
      <c r="T13" s="329"/>
      <c r="U13" s="327"/>
      <c r="V13" s="328"/>
      <c r="W13" s="328"/>
      <c r="X13" s="328"/>
      <c r="Y13" s="328"/>
      <c r="Z13" s="328"/>
      <c r="AA13" s="328"/>
      <c r="AB13" s="328"/>
      <c r="AC13" s="328"/>
      <c r="AD13" s="329"/>
      <c r="AE13" s="327"/>
      <c r="AF13" s="328"/>
      <c r="AG13" s="328"/>
      <c r="AH13" s="329"/>
      <c r="AI13" s="327"/>
      <c r="AJ13" s="328"/>
      <c r="AK13" s="328"/>
      <c r="AL13" s="328"/>
      <c r="AM13" s="328"/>
      <c r="AN13" s="328"/>
      <c r="AO13" s="328"/>
      <c r="AP13" s="329"/>
      <c r="AQ13" s="383"/>
      <c r="AR13" s="330"/>
      <c r="AS13" s="384"/>
      <c r="AT13" s="327"/>
      <c r="AU13" s="328"/>
      <c r="AV13" s="328"/>
      <c r="AW13" s="328"/>
      <c r="AX13" s="328"/>
      <c r="AY13" s="329"/>
    </row>
    <row r="14" spans="1:51" s="333" customFormat="1" ht="15" customHeight="1" x14ac:dyDescent="0.2">
      <c r="A14" s="270" t="s">
        <v>123</v>
      </c>
      <c r="B14" s="263" t="s">
        <v>39</v>
      </c>
      <c r="C14" s="331">
        <v>6</v>
      </c>
      <c r="D14" s="331">
        <v>12</v>
      </c>
      <c r="E14" s="331">
        <v>0</v>
      </c>
      <c r="F14" s="264">
        <v>20</v>
      </c>
      <c r="G14" s="264">
        <v>0</v>
      </c>
      <c r="H14" s="331">
        <v>0</v>
      </c>
      <c r="I14" s="265">
        <v>0</v>
      </c>
      <c r="J14" s="266">
        <f>SUM(D14,F14,H14)</f>
        <v>32</v>
      </c>
      <c r="K14" s="266">
        <f>((D14*E14)*1.5)+((F14*G14)*1)+((H14*I14)*1)</f>
        <v>0</v>
      </c>
      <c r="L14" s="266"/>
      <c r="M14" s="332" t="s">
        <v>48</v>
      </c>
      <c r="O14" s="193" t="s">
        <v>266</v>
      </c>
      <c r="P14" s="194"/>
      <c r="Q14" s="194"/>
      <c r="R14" s="194"/>
      <c r="S14" s="194"/>
      <c r="T14" s="334"/>
      <c r="U14" s="193">
        <v>3</v>
      </c>
      <c r="V14" s="194" t="s">
        <v>273</v>
      </c>
      <c r="W14" s="194"/>
      <c r="X14" s="194"/>
      <c r="Y14" s="194"/>
      <c r="Z14" s="194"/>
      <c r="AA14" s="194"/>
      <c r="AB14" s="194"/>
      <c r="AC14" s="194"/>
      <c r="AD14" s="334"/>
      <c r="AE14" s="371"/>
      <c r="AF14" s="335"/>
      <c r="AG14" s="335"/>
      <c r="AH14" s="372"/>
      <c r="AI14" s="371">
        <v>6</v>
      </c>
      <c r="AJ14" s="335" t="s">
        <v>273</v>
      </c>
      <c r="AK14" s="335"/>
      <c r="AL14" s="335"/>
      <c r="AM14" s="335"/>
      <c r="AN14" s="335"/>
      <c r="AO14" s="335"/>
      <c r="AP14" s="372"/>
      <c r="AQ14" s="385"/>
      <c r="AR14" s="336"/>
      <c r="AS14" s="386"/>
      <c r="AT14" s="193" t="s">
        <v>276</v>
      </c>
      <c r="AU14" s="194" t="s">
        <v>255</v>
      </c>
      <c r="AV14" s="194"/>
      <c r="AW14" s="194"/>
      <c r="AX14" s="194"/>
      <c r="AY14" s="334"/>
    </row>
    <row r="15" spans="1:51" s="316" customFormat="1" ht="24" x14ac:dyDescent="0.2">
      <c r="A15" s="271" t="s">
        <v>124</v>
      </c>
      <c r="B15" s="271" t="s">
        <v>40</v>
      </c>
      <c r="C15" s="338">
        <v>4</v>
      </c>
      <c r="D15" s="338">
        <v>12</v>
      </c>
      <c r="E15" s="338">
        <v>0</v>
      </c>
      <c r="F15" s="272">
        <v>20</v>
      </c>
      <c r="G15" s="272">
        <v>0</v>
      </c>
      <c r="H15" s="338">
        <v>0</v>
      </c>
      <c r="I15" s="272">
        <v>0</v>
      </c>
      <c r="J15" s="266">
        <f>SUM(D15,F15,H15)</f>
        <v>32</v>
      </c>
      <c r="K15" s="266">
        <f>((D15*E15)*1.5)+((F15*G15)*1)+((H15*I15)*1)</f>
        <v>0</v>
      </c>
      <c r="L15" s="266"/>
      <c r="M15" s="332" t="s">
        <v>48</v>
      </c>
      <c r="O15" s="193" t="s">
        <v>271</v>
      </c>
      <c r="P15" s="194"/>
      <c r="Q15" s="194"/>
      <c r="R15" s="194"/>
      <c r="S15" s="194"/>
      <c r="T15" s="334"/>
      <c r="U15" s="193">
        <v>2</v>
      </c>
      <c r="V15" s="194" t="s">
        <v>273</v>
      </c>
      <c r="W15" s="194"/>
      <c r="X15" s="194"/>
      <c r="Y15" s="194"/>
      <c r="Z15" s="194"/>
      <c r="AA15" s="194"/>
      <c r="AB15" s="194"/>
      <c r="AC15" s="194"/>
      <c r="AD15" s="334"/>
      <c r="AE15" s="371"/>
      <c r="AF15" s="335"/>
      <c r="AG15" s="335"/>
      <c r="AH15" s="372"/>
      <c r="AI15" s="371">
        <v>4</v>
      </c>
      <c r="AJ15" s="335" t="s">
        <v>273</v>
      </c>
      <c r="AK15" s="335"/>
      <c r="AL15" s="335"/>
      <c r="AM15" s="335"/>
      <c r="AN15" s="335"/>
      <c r="AO15" s="335"/>
      <c r="AP15" s="372"/>
      <c r="AQ15" s="385"/>
      <c r="AR15" s="336"/>
      <c r="AS15" s="386"/>
      <c r="AT15" s="193" t="s">
        <v>275</v>
      </c>
      <c r="AU15" s="194" t="s">
        <v>255</v>
      </c>
      <c r="AV15" s="194"/>
      <c r="AW15" s="194"/>
      <c r="AX15" s="194"/>
      <c r="AY15" s="334"/>
    </row>
    <row r="16" spans="1:51" ht="15" customHeight="1" x14ac:dyDescent="0.2">
      <c r="A16" s="260" t="s">
        <v>125</v>
      </c>
      <c r="B16" s="273" t="s">
        <v>110</v>
      </c>
      <c r="C16" s="268"/>
      <c r="D16" s="337"/>
      <c r="E16" s="337"/>
      <c r="F16" s="337"/>
      <c r="G16" s="269"/>
      <c r="H16" s="337"/>
      <c r="I16" s="337"/>
      <c r="J16" s="269"/>
      <c r="K16" s="269"/>
      <c r="L16" s="269"/>
      <c r="M16" s="213"/>
      <c r="O16" s="327"/>
      <c r="P16" s="328"/>
      <c r="Q16" s="328"/>
      <c r="R16" s="328"/>
      <c r="S16" s="328"/>
      <c r="T16" s="329"/>
      <c r="U16" s="327"/>
      <c r="V16" s="328"/>
      <c r="W16" s="328"/>
      <c r="X16" s="328"/>
      <c r="Y16" s="328"/>
      <c r="Z16" s="328"/>
      <c r="AA16" s="328"/>
      <c r="AB16" s="328"/>
      <c r="AC16" s="328"/>
      <c r="AD16" s="329"/>
      <c r="AE16" s="327"/>
      <c r="AF16" s="328"/>
      <c r="AG16" s="328"/>
      <c r="AH16" s="329"/>
      <c r="AI16" s="327"/>
      <c r="AJ16" s="328"/>
      <c r="AK16" s="328"/>
      <c r="AL16" s="328"/>
      <c r="AM16" s="328"/>
      <c r="AN16" s="328"/>
      <c r="AO16" s="328"/>
      <c r="AP16" s="329"/>
      <c r="AQ16" s="383"/>
      <c r="AR16" s="330"/>
      <c r="AS16" s="384"/>
      <c r="AT16" s="327"/>
      <c r="AU16" s="328"/>
      <c r="AV16" s="328"/>
      <c r="AW16" s="328"/>
      <c r="AX16" s="328"/>
      <c r="AY16" s="329"/>
    </row>
    <row r="17" spans="1:51" s="333" customFormat="1" ht="15" customHeight="1" thickBot="1" x14ac:dyDescent="0.25">
      <c r="A17" s="270" t="s">
        <v>126</v>
      </c>
      <c r="B17" s="263" t="s">
        <v>41</v>
      </c>
      <c r="C17" s="331">
        <v>3</v>
      </c>
      <c r="D17" s="331">
        <v>0</v>
      </c>
      <c r="E17" s="331">
        <v>0</v>
      </c>
      <c r="F17" s="264">
        <v>0</v>
      </c>
      <c r="G17" s="264">
        <v>0</v>
      </c>
      <c r="H17" s="331">
        <v>32</v>
      </c>
      <c r="I17" s="265">
        <v>0</v>
      </c>
      <c r="J17" s="266">
        <f>SUM(D17,F17,H17)</f>
        <v>32</v>
      </c>
      <c r="K17" s="266">
        <f>((D17*E17)*1.5)+((F17*G17)*1)+((H17*I17)*1)</f>
        <v>0</v>
      </c>
      <c r="L17" s="266"/>
      <c r="M17" s="332" t="s">
        <v>48</v>
      </c>
      <c r="O17" s="339"/>
      <c r="P17" s="340"/>
      <c r="Q17" s="340"/>
      <c r="R17" s="340"/>
      <c r="S17" s="340" t="s">
        <v>272</v>
      </c>
      <c r="T17" s="341"/>
      <c r="U17" s="339"/>
      <c r="V17" s="340"/>
      <c r="W17" s="340"/>
      <c r="X17" s="340"/>
      <c r="Y17" s="340"/>
      <c r="Z17" s="340"/>
      <c r="AA17" s="340"/>
      <c r="AB17" s="340"/>
      <c r="AC17" s="340"/>
      <c r="AD17" s="341"/>
      <c r="AE17" s="373"/>
      <c r="AF17" s="374"/>
      <c r="AG17" s="374"/>
      <c r="AH17" s="375" t="s">
        <v>265</v>
      </c>
      <c r="AI17" s="373"/>
      <c r="AJ17" s="374"/>
      <c r="AK17" s="374"/>
      <c r="AL17" s="374"/>
      <c r="AM17" s="374">
        <v>1.5</v>
      </c>
      <c r="AN17" s="374">
        <v>5</v>
      </c>
      <c r="AO17" s="374" t="s">
        <v>274</v>
      </c>
      <c r="AP17" s="375"/>
      <c r="AQ17" s="387"/>
      <c r="AR17" s="388"/>
      <c r="AS17" s="389"/>
      <c r="AT17" s="339"/>
      <c r="AU17" s="340"/>
      <c r="AV17" s="340" t="s">
        <v>277</v>
      </c>
      <c r="AW17" s="340" t="s">
        <v>278</v>
      </c>
      <c r="AX17" s="340"/>
      <c r="AY17" s="341"/>
    </row>
    <row r="18" spans="1:51" ht="15" customHeight="1" x14ac:dyDescent="0.2">
      <c r="A18" s="274" t="s">
        <v>17</v>
      </c>
      <c r="B18" s="275" t="s">
        <v>21</v>
      </c>
      <c r="C18" s="276">
        <f>SUM(C12:C17)</f>
        <v>17</v>
      </c>
      <c r="D18" s="276">
        <f>SUM(D12:D17)</f>
        <v>30</v>
      </c>
      <c r="E18" s="277">
        <v>0</v>
      </c>
      <c r="F18" s="276">
        <f>SUM(F12:F17)</f>
        <v>52</v>
      </c>
      <c r="G18" s="277">
        <v>0</v>
      </c>
      <c r="H18" s="276">
        <f>SUM(H12:H17)</f>
        <v>44</v>
      </c>
      <c r="I18" s="277">
        <v>0</v>
      </c>
      <c r="J18" s="278">
        <f>SUM(D18,F18,H18)</f>
        <v>126</v>
      </c>
      <c r="K18" s="278">
        <f>((D18*E18)*1.5)+((F18*G18)*1)+((H18*I18)*1)</f>
        <v>0</v>
      </c>
      <c r="L18" s="279"/>
      <c r="M18" s="280"/>
    </row>
    <row r="19" spans="1:51" ht="15" customHeight="1" x14ac:dyDescent="0.2">
      <c r="A19" s="178"/>
      <c r="B19" s="281" t="s">
        <v>153</v>
      </c>
      <c r="C19" s="342">
        <f>SUM(C7,C18)</f>
        <v>17</v>
      </c>
      <c r="D19" s="342">
        <f>SUM(D7,D18)</f>
        <v>30</v>
      </c>
      <c r="E19" s="343">
        <v>0</v>
      </c>
      <c r="F19" s="342">
        <f>SUM(F7,F18)</f>
        <v>52</v>
      </c>
      <c r="G19" s="282">
        <v>0</v>
      </c>
      <c r="H19" s="342">
        <f>SUM(H7,H18)</f>
        <v>44</v>
      </c>
      <c r="I19" s="343">
        <v>0</v>
      </c>
      <c r="J19" s="278">
        <f>SUM(D19,F19,H19)</f>
        <v>126</v>
      </c>
      <c r="K19" s="278">
        <f>((D19*E19)*1.5)+((F19*G19)*1)+((H19*I19)*1)</f>
        <v>0</v>
      </c>
      <c r="L19" s="283"/>
      <c r="M19" s="215"/>
    </row>
    <row r="20" spans="1:51" ht="15" customHeight="1" thickBot="1" x14ac:dyDescent="0.25">
      <c r="A20" s="178"/>
      <c r="B20" s="284"/>
      <c r="C20" s="344"/>
      <c r="D20" s="344"/>
      <c r="E20" s="345"/>
      <c r="F20" s="344"/>
      <c r="G20" s="285"/>
      <c r="H20" s="344"/>
      <c r="I20" s="345"/>
      <c r="J20" s="258"/>
      <c r="K20" s="258"/>
      <c r="L20" s="258"/>
      <c r="M20" s="346"/>
    </row>
    <row r="21" spans="1:51" ht="15" customHeight="1" thickBot="1" x14ac:dyDescent="0.25">
      <c r="A21" s="178"/>
      <c r="B21" s="284"/>
      <c r="C21" s="344"/>
      <c r="D21" s="344"/>
      <c r="E21" s="345"/>
      <c r="F21" s="344"/>
      <c r="G21" s="285"/>
      <c r="H21" s="344"/>
      <c r="I21" s="345"/>
      <c r="J21" s="258"/>
      <c r="K21" s="258"/>
      <c r="L21" s="258"/>
      <c r="M21" s="346"/>
      <c r="O21" s="229" t="s">
        <v>49</v>
      </c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1"/>
      <c r="AE21" s="565" t="s">
        <v>50</v>
      </c>
      <c r="AF21" s="566"/>
      <c r="AG21" s="566"/>
      <c r="AH21" s="566"/>
      <c r="AI21" s="566"/>
      <c r="AJ21" s="566"/>
      <c r="AK21" s="566"/>
      <c r="AL21" s="566"/>
      <c r="AM21" s="566"/>
      <c r="AN21" s="566"/>
      <c r="AO21" s="566"/>
      <c r="AP21" s="567"/>
      <c r="AQ21" s="609" t="s">
        <v>75</v>
      </c>
      <c r="AR21" s="610"/>
      <c r="AS21" s="611"/>
      <c r="AT21" s="606" t="s">
        <v>74</v>
      </c>
      <c r="AU21" s="607"/>
      <c r="AV21" s="607"/>
      <c r="AW21" s="607"/>
      <c r="AX21" s="607"/>
      <c r="AY21" s="608"/>
    </row>
    <row r="22" spans="1:51" s="316" customFormat="1" ht="15" customHeight="1" x14ac:dyDescent="0.2">
      <c r="A22" s="178"/>
      <c r="B22" s="284"/>
      <c r="C22" s="344"/>
      <c r="D22" s="344"/>
      <c r="E22" s="345"/>
      <c r="F22" s="344"/>
      <c r="G22" s="285"/>
      <c r="H22" s="345"/>
      <c r="I22" s="345"/>
      <c r="J22" s="286"/>
      <c r="K22" s="287"/>
      <c r="L22" s="287"/>
      <c r="M22" s="346"/>
      <c r="O22" s="571" t="s">
        <v>51</v>
      </c>
      <c r="P22" s="572"/>
      <c r="Q22" s="572"/>
      <c r="R22" s="572"/>
      <c r="S22" s="572"/>
      <c r="T22" s="573"/>
      <c r="U22" s="574" t="s">
        <v>52</v>
      </c>
      <c r="V22" s="575"/>
      <c r="W22" s="575"/>
      <c r="X22" s="575"/>
      <c r="Y22" s="575"/>
      <c r="Z22" s="575"/>
      <c r="AA22" s="575"/>
      <c r="AB22" s="575"/>
      <c r="AC22" s="575"/>
      <c r="AD22" s="576"/>
      <c r="AE22" s="577" t="s">
        <v>53</v>
      </c>
      <c r="AF22" s="578"/>
      <c r="AG22" s="578"/>
      <c r="AH22" s="579"/>
      <c r="AI22" s="577" t="s">
        <v>54</v>
      </c>
      <c r="AJ22" s="578"/>
      <c r="AK22" s="578"/>
      <c r="AL22" s="578"/>
      <c r="AM22" s="578"/>
      <c r="AN22" s="578"/>
      <c r="AO22" s="578"/>
      <c r="AP22" s="579"/>
      <c r="AQ22" s="603" t="s">
        <v>80</v>
      </c>
      <c r="AR22" s="604"/>
      <c r="AS22" s="605"/>
      <c r="AT22" s="600" t="s">
        <v>55</v>
      </c>
      <c r="AU22" s="601"/>
      <c r="AV22" s="601"/>
      <c r="AW22" s="601"/>
      <c r="AX22" s="601"/>
      <c r="AY22" s="602"/>
    </row>
    <row r="23" spans="1:51" ht="21.75" customHeight="1" x14ac:dyDescent="0.2">
      <c r="A23" s="232" t="s">
        <v>249</v>
      </c>
      <c r="B23" s="232" t="s">
        <v>242</v>
      </c>
      <c r="C23" s="233" t="s">
        <v>4</v>
      </c>
      <c r="D23" s="562" t="s">
        <v>236</v>
      </c>
      <c r="E23" s="563"/>
      <c r="F23" s="563"/>
      <c r="G23" s="563"/>
      <c r="H23" s="563"/>
      <c r="I23" s="563"/>
      <c r="J23" s="563"/>
      <c r="K23" s="563"/>
      <c r="L23" s="564"/>
      <c r="M23" s="347"/>
      <c r="O23" s="179" t="s">
        <v>56</v>
      </c>
      <c r="P23" s="222" t="s">
        <v>57</v>
      </c>
      <c r="Q23" s="222" t="s">
        <v>58</v>
      </c>
      <c r="R23" s="222" t="s">
        <v>59</v>
      </c>
      <c r="S23" s="222" t="s">
        <v>60</v>
      </c>
      <c r="T23" s="223" t="s">
        <v>61</v>
      </c>
      <c r="U23" s="590" t="s">
        <v>56</v>
      </c>
      <c r="V23" s="591"/>
      <c r="W23" s="591" t="s">
        <v>57</v>
      </c>
      <c r="X23" s="591"/>
      <c r="Y23" s="591" t="s">
        <v>62</v>
      </c>
      <c r="Z23" s="591"/>
      <c r="AA23" s="591" t="s">
        <v>60</v>
      </c>
      <c r="AB23" s="591"/>
      <c r="AC23" s="591" t="s">
        <v>61</v>
      </c>
      <c r="AD23" s="592"/>
      <c r="AE23" s="180" t="s">
        <v>56</v>
      </c>
      <c r="AF23" s="181" t="s">
        <v>57</v>
      </c>
      <c r="AG23" s="181" t="s">
        <v>58</v>
      </c>
      <c r="AH23" s="370" t="s">
        <v>60</v>
      </c>
      <c r="AI23" s="593" t="s">
        <v>56</v>
      </c>
      <c r="AJ23" s="584"/>
      <c r="AK23" s="583" t="s">
        <v>57</v>
      </c>
      <c r="AL23" s="584"/>
      <c r="AM23" s="583" t="s">
        <v>62</v>
      </c>
      <c r="AN23" s="584"/>
      <c r="AO23" s="583" t="s">
        <v>60</v>
      </c>
      <c r="AP23" s="585"/>
      <c r="AQ23" s="234" t="s">
        <v>72</v>
      </c>
      <c r="AR23" s="235" t="s">
        <v>73</v>
      </c>
      <c r="AS23" s="236" t="s">
        <v>9</v>
      </c>
      <c r="AT23" s="586" t="s">
        <v>56</v>
      </c>
      <c r="AU23" s="587"/>
      <c r="AV23" s="588" t="s">
        <v>62</v>
      </c>
      <c r="AW23" s="587"/>
      <c r="AX23" s="588" t="s">
        <v>60</v>
      </c>
      <c r="AY23" s="589"/>
    </row>
    <row r="24" spans="1:51" ht="48" x14ac:dyDescent="0.2">
      <c r="A24" s="237" t="s">
        <v>248</v>
      </c>
      <c r="B24" s="288" t="s">
        <v>15</v>
      </c>
      <c r="C24" s="238"/>
      <c r="D24" s="239" t="s">
        <v>6</v>
      </c>
      <c r="E24" s="239" t="s">
        <v>7</v>
      </c>
      <c r="F24" s="240" t="s">
        <v>8</v>
      </c>
      <c r="G24" s="241" t="s">
        <v>7</v>
      </c>
      <c r="H24" s="240" t="s">
        <v>9</v>
      </c>
      <c r="I24" s="241" t="s">
        <v>10</v>
      </c>
      <c r="J24" s="242" t="s">
        <v>11</v>
      </c>
      <c r="K24" s="241" t="s">
        <v>12</v>
      </c>
      <c r="L24" s="241" t="s">
        <v>65</v>
      </c>
      <c r="M24" s="243" t="s">
        <v>13</v>
      </c>
      <c r="O24" s="183" t="s">
        <v>63</v>
      </c>
      <c r="P24" s="184" t="s">
        <v>63</v>
      </c>
      <c r="Q24" s="184" t="s">
        <v>63</v>
      </c>
      <c r="R24" s="184" t="s">
        <v>63</v>
      </c>
      <c r="S24" s="184" t="s">
        <v>63</v>
      </c>
      <c r="T24" s="185" t="s">
        <v>63</v>
      </c>
      <c r="U24" s="183" t="s">
        <v>63</v>
      </c>
      <c r="V24" s="184" t="s">
        <v>64</v>
      </c>
      <c r="W24" s="184" t="s">
        <v>63</v>
      </c>
      <c r="X24" s="184" t="s">
        <v>64</v>
      </c>
      <c r="Y24" s="184" t="s">
        <v>63</v>
      </c>
      <c r="Z24" s="184" t="s">
        <v>64</v>
      </c>
      <c r="AA24" s="184" t="s">
        <v>63</v>
      </c>
      <c r="AB24" s="184" t="s">
        <v>64</v>
      </c>
      <c r="AC24" s="184" t="s">
        <v>63</v>
      </c>
      <c r="AD24" s="185" t="s">
        <v>64</v>
      </c>
      <c r="AE24" s="186" t="s">
        <v>63</v>
      </c>
      <c r="AF24" s="187" t="s">
        <v>63</v>
      </c>
      <c r="AG24" s="187" t="s">
        <v>63</v>
      </c>
      <c r="AH24" s="188" t="s">
        <v>63</v>
      </c>
      <c r="AI24" s="186" t="s">
        <v>63</v>
      </c>
      <c r="AJ24" s="187" t="s">
        <v>64</v>
      </c>
      <c r="AK24" s="187" t="s">
        <v>63</v>
      </c>
      <c r="AL24" s="187" t="s">
        <v>64</v>
      </c>
      <c r="AM24" s="187" t="s">
        <v>63</v>
      </c>
      <c r="AN24" s="187" t="s">
        <v>64</v>
      </c>
      <c r="AO24" s="187" t="s">
        <v>63</v>
      </c>
      <c r="AP24" s="188" t="s">
        <v>64</v>
      </c>
      <c r="AQ24" s="247" t="s">
        <v>63</v>
      </c>
      <c r="AR24" s="248" t="s">
        <v>63</v>
      </c>
      <c r="AS24" s="249" t="s">
        <v>63</v>
      </c>
      <c r="AT24" s="250" t="s">
        <v>63</v>
      </c>
      <c r="AU24" s="251" t="s">
        <v>64</v>
      </c>
      <c r="AV24" s="251" t="s">
        <v>63</v>
      </c>
      <c r="AW24" s="251" t="s">
        <v>64</v>
      </c>
      <c r="AX24" s="251" t="s">
        <v>63</v>
      </c>
      <c r="AY24" s="252" t="s">
        <v>64</v>
      </c>
    </row>
    <row r="25" spans="1:51" ht="15" customHeight="1" x14ac:dyDescent="0.2">
      <c r="A25" s="260" t="s">
        <v>127</v>
      </c>
      <c r="B25" s="260" t="s">
        <v>104</v>
      </c>
      <c r="C25" s="268"/>
      <c r="D25" s="348"/>
      <c r="E25" s="348"/>
      <c r="F25" s="348"/>
      <c r="G25" s="348"/>
      <c r="H25" s="348"/>
      <c r="I25" s="348"/>
      <c r="J25" s="289" t="s">
        <v>17</v>
      </c>
      <c r="K25" s="289" t="s">
        <v>17</v>
      </c>
      <c r="L25" s="289"/>
      <c r="M25" s="205"/>
      <c r="O25" s="327"/>
      <c r="P25" s="328"/>
      <c r="Q25" s="328"/>
      <c r="R25" s="328"/>
      <c r="S25" s="328"/>
      <c r="T25" s="329"/>
      <c r="U25" s="327"/>
      <c r="V25" s="328"/>
      <c r="W25" s="328"/>
      <c r="X25" s="328"/>
      <c r="Y25" s="328"/>
      <c r="Z25" s="328"/>
      <c r="AA25" s="328"/>
      <c r="AB25" s="328"/>
      <c r="AC25" s="328"/>
      <c r="AD25" s="329"/>
      <c r="AE25" s="327"/>
      <c r="AF25" s="328"/>
      <c r="AG25" s="328"/>
      <c r="AH25" s="329"/>
      <c r="AI25" s="327"/>
      <c r="AJ25" s="328"/>
      <c r="AK25" s="328"/>
      <c r="AL25" s="328"/>
      <c r="AM25" s="328"/>
      <c r="AN25" s="328"/>
      <c r="AO25" s="328"/>
      <c r="AP25" s="329"/>
      <c r="AQ25" s="383"/>
      <c r="AR25" s="330"/>
      <c r="AS25" s="384"/>
      <c r="AT25" s="383"/>
      <c r="AU25" s="330"/>
      <c r="AV25" s="330"/>
      <c r="AW25" s="330"/>
      <c r="AX25" s="330"/>
      <c r="AY25" s="384"/>
    </row>
    <row r="26" spans="1:51" s="476" customFormat="1" ht="15" customHeight="1" x14ac:dyDescent="0.2">
      <c r="A26" s="296" t="s">
        <v>128</v>
      </c>
      <c r="B26" s="271" t="s">
        <v>42</v>
      </c>
      <c r="C26" s="472">
        <v>4</v>
      </c>
      <c r="D26" s="473">
        <v>6</v>
      </c>
      <c r="E26" s="473">
        <v>0</v>
      </c>
      <c r="F26" s="473">
        <v>14</v>
      </c>
      <c r="G26" s="473">
        <v>0</v>
      </c>
      <c r="H26" s="473">
        <v>12</v>
      </c>
      <c r="I26" s="473">
        <v>0</v>
      </c>
      <c r="J26" s="474">
        <f>SUM(D26,F26,H26)</f>
        <v>32</v>
      </c>
      <c r="K26" s="474">
        <f>((D26*E26)*1.5)+((F26*G26)*1)+((H26*I26)*1)</f>
        <v>0</v>
      </c>
      <c r="L26" s="474"/>
      <c r="M26" s="475" t="s">
        <v>240</v>
      </c>
      <c r="O26" s="477" t="s">
        <v>262</v>
      </c>
      <c r="P26" s="478"/>
      <c r="Q26" s="478"/>
      <c r="R26" s="478"/>
      <c r="S26" s="478" t="s">
        <v>262</v>
      </c>
      <c r="T26" s="479"/>
      <c r="U26" s="477">
        <v>2</v>
      </c>
      <c r="V26" s="478" t="s">
        <v>255</v>
      </c>
      <c r="W26" s="478"/>
      <c r="X26" s="478"/>
      <c r="Y26" s="478"/>
      <c r="Z26" s="478"/>
      <c r="AA26" s="478"/>
      <c r="AB26" s="478"/>
      <c r="AC26" s="478"/>
      <c r="AD26" s="479"/>
      <c r="AE26" s="480"/>
      <c r="AF26" s="481"/>
      <c r="AG26" s="481"/>
      <c r="AH26" s="482"/>
      <c r="AI26" s="480">
        <v>4</v>
      </c>
      <c r="AJ26" s="481" t="s">
        <v>255</v>
      </c>
      <c r="AK26" s="481"/>
      <c r="AL26" s="481"/>
      <c r="AM26" s="481"/>
      <c r="AN26" s="481"/>
      <c r="AO26" s="481"/>
      <c r="AP26" s="482"/>
      <c r="AQ26" s="483"/>
      <c r="AR26" s="484"/>
      <c r="AS26" s="485"/>
      <c r="AT26" s="477" t="s">
        <v>275</v>
      </c>
      <c r="AU26" s="478" t="s">
        <v>255</v>
      </c>
      <c r="AV26" s="478"/>
      <c r="AW26" s="478"/>
      <c r="AX26" s="478"/>
      <c r="AY26" s="479"/>
    </row>
    <row r="27" spans="1:51" ht="23.25" customHeight="1" x14ac:dyDescent="0.2">
      <c r="A27" s="290" t="s">
        <v>129</v>
      </c>
      <c r="B27" s="267" t="s">
        <v>106</v>
      </c>
      <c r="C27" s="268"/>
      <c r="D27" s="348"/>
      <c r="E27" s="348"/>
      <c r="F27" s="348"/>
      <c r="G27" s="348"/>
      <c r="H27" s="348"/>
      <c r="I27" s="348"/>
      <c r="J27" s="348"/>
      <c r="K27" s="348"/>
      <c r="L27" s="348"/>
      <c r="M27" s="205"/>
      <c r="O27" s="327"/>
      <c r="P27" s="328"/>
      <c r="Q27" s="328"/>
      <c r="R27" s="328"/>
      <c r="S27" s="328"/>
      <c r="T27" s="329"/>
      <c r="U27" s="327"/>
      <c r="V27" s="328"/>
      <c r="W27" s="328"/>
      <c r="X27" s="328"/>
      <c r="Y27" s="328"/>
      <c r="Z27" s="328"/>
      <c r="AA27" s="328"/>
      <c r="AB27" s="328"/>
      <c r="AC27" s="328"/>
      <c r="AD27" s="329"/>
      <c r="AE27" s="327"/>
      <c r="AF27" s="328"/>
      <c r="AG27" s="328"/>
      <c r="AH27" s="329"/>
      <c r="AI27" s="327"/>
      <c r="AJ27" s="328"/>
      <c r="AK27" s="328"/>
      <c r="AL27" s="328"/>
      <c r="AM27" s="328"/>
      <c r="AN27" s="328"/>
      <c r="AO27" s="328"/>
      <c r="AP27" s="329"/>
      <c r="AQ27" s="383"/>
      <c r="AR27" s="330"/>
      <c r="AS27" s="384"/>
      <c r="AT27" s="327"/>
      <c r="AU27" s="328"/>
      <c r="AV27" s="328"/>
      <c r="AW27" s="328"/>
      <c r="AX27" s="328"/>
      <c r="AY27" s="329"/>
    </row>
    <row r="28" spans="1:51" s="350" customFormat="1" ht="15" customHeight="1" thickBot="1" x14ac:dyDescent="0.25">
      <c r="A28" s="291" t="s">
        <v>130</v>
      </c>
      <c r="B28" s="292" t="s">
        <v>68</v>
      </c>
      <c r="C28" s="349">
        <v>6</v>
      </c>
      <c r="D28" s="349">
        <v>12</v>
      </c>
      <c r="E28" s="349">
        <v>0</v>
      </c>
      <c r="F28" s="349">
        <v>24</v>
      </c>
      <c r="G28" s="349">
        <v>0</v>
      </c>
      <c r="H28" s="349">
        <v>12</v>
      </c>
      <c r="I28" s="349">
        <v>0</v>
      </c>
      <c r="J28" s="266">
        <f>SUM(D28,F28,H28)</f>
        <v>48</v>
      </c>
      <c r="K28" s="266">
        <f>((D28*E28)*1.5)+((F28*G28)*1)+((H28*I28)*1)</f>
        <v>0</v>
      </c>
      <c r="L28" s="266"/>
      <c r="M28" s="131" t="s">
        <v>241</v>
      </c>
      <c r="O28" s="339" t="s">
        <v>262</v>
      </c>
      <c r="P28" s="340"/>
      <c r="Q28" s="340"/>
      <c r="R28" s="340"/>
      <c r="S28" s="340" t="s">
        <v>262</v>
      </c>
      <c r="T28" s="341"/>
      <c r="U28" s="339">
        <v>2</v>
      </c>
      <c r="V28" s="340" t="s">
        <v>255</v>
      </c>
      <c r="W28" s="340">
        <v>2</v>
      </c>
      <c r="X28" s="340" t="s">
        <v>255</v>
      </c>
      <c r="Y28" s="340"/>
      <c r="Z28" s="340"/>
      <c r="AA28" s="340"/>
      <c r="AB28" s="340"/>
      <c r="AC28" s="340"/>
      <c r="AD28" s="341"/>
      <c r="AE28" s="373"/>
      <c r="AF28" s="374"/>
      <c r="AG28" s="374"/>
      <c r="AH28" s="375"/>
      <c r="AI28" s="373">
        <v>6</v>
      </c>
      <c r="AJ28" s="374" t="s">
        <v>255</v>
      </c>
      <c r="AK28" s="374"/>
      <c r="AL28" s="374"/>
      <c r="AM28" s="374"/>
      <c r="AN28" s="374"/>
      <c r="AO28" s="374"/>
      <c r="AP28" s="375"/>
      <c r="AQ28" s="387"/>
      <c r="AR28" s="388"/>
      <c r="AS28" s="389"/>
      <c r="AT28" s="339" t="s">
        <v>280</v>
      </c>
      <c r="AU28" s="340" t="s">
        <v>255</v>
      </c>
      <c r="AV28" s="340"/>
      <c r="AW28" s="340"/>
      <c r="AX28" s="340"/>
      <c r="AY28" s="341"/>
    </row>
    <row r="29" spans="1:51" ht="12" x14ac:dyDescent="0.2">
      <c r="A29" s="219"/>
      <c r="B29" s="293" t="s">
        <v>23</v>
      </c>
      <c r="C29" s="276">
        <f>SUM(C26:C28)</f>
        <v>10</v>
      </c>
      <c r="D29" s="276">
        <f>SUM(D26:D28)</f>
        <v>18</v>
      </c>
      <c r="E29" s="351">
        <v>0</v>
      </c>
      <c r="F29" s="276">
        <f>SUM(F26:F28)</f>
        <v>38</v>
      </c>
      <c r="G29" s="351">
        <v>0</v>
      </c>
      <c r="H29" s="276">
        <f>SUM(H26:H28)</f>
        <v>24</v>
      </c>
      <c r="I29" s="351">
        <v>0</v>
      </c>
      <c r="J29" s="278">
        <f>SUM(D29,F29,H29)</f>
        <v>80</v>
      </c>
      <c r="K29" s="278">
        <f>((D29*E29)*1.5)+((F29*G29)*1)+((H29*I29)*1)</f>
        <v>0</v>
      </c>
      <c r="L29" s="278"/>
      <c r="M29" s="352"/>
      <c r="O29" s="178" t="s">
        <v>17</v>
      </c>
      <c r="P29" s="178" t="s">
        <v>17</v>
      </c>
    </row>
    <row r="30" spans="1:51" ht="12.75" thickBot="1" x14ac:dyDescent="0.25">
      <c r="A30" s="219"/>
      <c r="B30" s="256"/>
      <c r="C30" s="294"/>
      <c r="D30" s="294"/>
      <c r="E30" s="323"/>
      <c r="F30" s="294"/>
      <c r="G30" s="323"/>
      <c r="H30" s="294"/>
      <c r="I30" s="323"/>
      <c r="J30" s="258"/>
      <c r="K30" s="258"/>
      <c r="L30" s="258"/>
      <c r="M30" s="353"/>
    </row>
    <row r="31" spans="1:51" s="350" customFormat="1" ht="15" customHeight="1" x14ac:dyDescent="0.2">
      <c r="A31" s="295"/>
      <c r="B31" s="256"/>
      <c r="C31" s="257"/>
      <c r="D31" s="323"/>
      <c r="E31" s="323"/>
      <c r="F31" s="324"/>
      <c r="G31" s="323"/>
      <c r="H31" s="323"/>
      <c r="I31" s="323"/>
      <c r="J31" s="258"/>
      <c r="K31" s="258"/>
      <c r="L31" s="258"/>
      <c r="M31" s="325"/>
      <c r="O31" s="571" t="s">
        <v>51</v>
      </c>
      <c r="P31" s="572"/>
      <c r="Q31" s="572"/>
      <c r="R31" s="572"/>
      <c r="S31" s="572"/>
      <c r="T31" s="573"/>
      <c r="U31" s="574" t="s">
        <v>52</v>
      </c>
      <c r="V31" s="575"/>
      <c r="W31" s="575"/>
      <c r="X31" s="575"/>
      <c r="Y31" s="575"/>
      <c r="Z31" s="575"/>
      <c r="AA31" s="575"/>
      <c r="AB31" s="575"/>
      <c r="AC31" s="575"/>
      <c r="AD31" s="576"/>
      <c r="AE31" s="577" t="s">
        <v>53</v>
      </c>
      <c r="AF31" s="578"/>
      <c r="AG31" s="578"/>
      <c r="AH31" s="579"/>
      <c r="AI31" s="577" t="s">
        <v>54</v>
      </c>
      <c r="AJ31" s="578"/>
      <c r="AK31" s="578"/>
      <c r="AL31" s="578"/>
      <c r="AM31" s="578"/>
      <c r="AN31" s="578"/>
      <c r="AO31" s="578"/>
      <c r="AP31" s="579"/>
      <c r="AQ31" s="603" t="s">
        <v>80</v>
      </c>
      <c r="AR31" s="604"/>
      <c r="AS31" s="605"/>
      <c r="AT31" s="600" t="s">
        <v>55</v>
      </c>
      <c r="AU31" s="601"/>
      <c r="AV31" s="601"/>
      <c r="AW31" s="601"/>
      <c r="AX31" s="601"/>
      <c r="AY31" s="602"/>
    </row>
    <row r="32" spans="1:51" ht="12" x14ac:dyDescent="0.2">
      <c r="A32" s="219"/>
      <c r="B32" s="256"/>
      <c r="C32" s="257"/>
      <c r="D32" s="323"/>
      <c r="E32" s="323"/>
      <c r="F32" s="324"/>
      <c r="G32" s="323"/>
      <c r="H32" s="323"/>
      <c r="I32" s="323"/>
      <c r="J32" s="258"/>
      <c r="K32" s="258"/>
      <c r="L32" s="258"/>
      <c r="M32" s="325"/>
      <c r="O32" s="179" t="s">
        <v>56</v>
      </c>
      <c r="P32" s="222" t="s">
        <v>57</v>
      </c>
      <c r="Q32" s="222" t="s">
        <v>58</v>
      </c>
      <c r="R32" s="222" t="s">
        <v>59</v>
      </c>
      <c r="S32" s="222" t="s">
        <v>60</v>
      </c>
      <c r="T32" s="223" t="s">
        <v>61</v>
      </c>
      <c r="U32" s="590" t="s">
        <v>56</v>
      </c>
      <c r="V32" s="591"/>
      <c r="W32" s="591" t="s">
        <v>57</v>
      </c>
      <c r="X32" s="591"/>
      <c r="Y32" s="591" t="s">
        <v>62</v>
      </c>
      <c r="Z32" s="591"/>
      <c r="AA32" s="591" t="s">
        <v>60</v>
      </c>
      <c r="AB32" s="591"/>
      <c r="AC32" s="591" t="s">
        <v>61</v>
      </c>
      <c r="AD32" s="592"/>
      <c r="AE32" s="180" t="s">
        <v>56</v>
      </c>
      <c r="AF32" s="181" t="s">
        <v>57</v>
      </c>
      <c r="AG32" s="181" t="s">
        <v>58</v>
      </c>
      <c r="AH32" s="370" t="s">
        <v>60</v>
      </c>
      <c r="AI32" s="593" t="s">
        <v>56</v>
      </c>
      <c r="AJ32" s="584"/>
      <c r="AK32" s="583" t="s">
        <v>57</v>
      </c>
      <c r="AL32" s="584"/>
      <c r="AM32" s="583" t="s">
        <v>62</v>
      </c>
      <c r="AN32" s="584"/>
      <c r="AO32" s="583" t="s">
        <v>60</v>
      </c>
      <c r="AP32" s="585"/>
      <c r="AQ32" s="234" t="s">
        <v>72</v>
      </c>
      <c r="AR32" s="235" t="s">
        <v>73</v>
      </c>
      <c r="AS32" s="236" t="s">
        <v>9</v>
      </c>
      <c r="AT32" s="586" t="s">
        <v>56</v>
      </c>
      <c r="AU32" s="587"/>
      <c r="AV32" s="588" t="s">
        <v>62</v>
      </c>
      <c r="AW32" s="587"/>
      <c r="AX32" s="588" t="s">
        <v>60</v>
      </c>
      <c r="AY32" s="589"/>
    </row>
    <row r="33" spans="1:51" ht="48" x14ac:dyDescent="0.2">
      <c r="A33" s="237" t="s">
        <v>247</v>
      </c>
      <c r="B33" s="288" t="s">
        <v>16</v>
      </c>
      <c r="C33" s="233" t="s">
        <v>4</v>
      </c>
      <c r="D33" s="239" t="s">
        <v>6</v>
      </c>
      <c r="E33" s="239" t="s">
        <v>7</v>
      </c>
      <c r="F33" s="240" t="s">
        <v>8</v>
      </c>
      <c r="G33" s="241" t="s">
        <v>7</v>
      </c>
      <c r="H33" s="240" t="s">
        <v>9</v>
      </c>
      <c r="I33" s="241" t="s">
        <v>10</v>
      </c>
      <c r="J33" s="242" t="s">
        <v>11</v>
      </c>
      <c r="K33" s="241" t="s">
        <v>12</v>
      </c>
      <c r="L33" s="241" t="s">
        <v>65</v>
      </c>
      <c r="M33" s="243" t="s">
        <v>13</v>
      </c>
      <c r="O33" s="183" t="s">
        <v>63</v>
      </c>
      <c r="P33" s="184" t="s">
        <v>63</v>
      </c>
      <c r="Q33" s="184" t="s">
        <v>63</v>
      </c>
      <c r="R33" s="184" t="s">
        <v>63</v>
      </c>
      <c r="S33" s="184" t="s">
        <v>63</v>
      </c>
      <c r="T33" s="185" t="s">
        <v>63</v>
      </c>
      <c r="U33" s="183" t="s">
        <v>63</v>
      </c>
      <c r="V33" s="184" t="s">
        <v>64</v>
      </c>
      <c r="W33" s="184" t="s">
        <v>63</v>
      </c>
      <c r="X33" s="184" t="s">
        <v>64</v>
      </c>
      <c r="Y33" s="184" t="s">
        <v>63</v>
      </c>
      <c r="Z33" s="184" t="s">
        <v>64</v>
      </c>
      <c r="AA33" s="184" t="s">
        <v>63</v>
      </c>
      <c r="AB33" s="184" t="s">
        <v>64</v>
      </c>
      <c r="AC33" s="184" t="s">
        <v>63</v>
      </c>
      <c r="AD33" s="185" t="s">
        <v>64</v>
      </c>
      <c r="AE33" s="186" t="s">
        <v>63</v>
      </c>
      <c r="AF33" s="187" t="s">
        <v>63</v>
      </c>
      <c r="AG33" s="187" t="s">
        <v>63</v>
      </c>
      <c r="AH33" s="188" t="s">
        <v>63</v>
      </c>
      <c r="AI33" s="186" t="s">
        <v>63</v>
      </c>
      <c r="AJ33" s="187" t="s">
        <v>64</v>
      </c>
      <c r="AK33" s="187" t="s">
        <v>63</v>
      </c>
      <c r="AL33" s="187" t="s">
        <v>64</v>
      </c>
      <c r="AM33" s="187" t="s">
        <v>63</v>
      </c>
      <c r="AN33" s="187" t="s">
        <v>64</v>
      </c>
      <c r="AO33" s="187" t="s">
        <v>63</v>
      </c>
      <c r="AP33" s="188" t="s">
        <v>64</v>
      </c>
      <c r="AQ33" s="247" t="s">
        <v>63</v>
      </c>
      <c r="AR33" s="248" t="s">
        <v>63</v>
      </c>
      <c r="AS33" s="249" t="s">
        <v>63</v>
      </c>
      <c r="AT33" s="250" t="s">
        <v>63</v>
      </c>
      <c r="AU33" s="251" t="s">
        <v>64</v>
      </c>
      <c r="AV33" s="251" t="s">
        <v>63</v>
      </c>
      <c r="AW33" s="251" t="s">
        <v>64</v>
      </c>
      <c r="AX33" s="251" t="s">
        <v>63</v>
      </c>
      <c r="AY33" s="252" t="s">
        <v>64</v>
      </c>
    </row>
    <row r="34" spans="1:51" ht="24" x14ac:dyDescent="0.2">
      <c r="A34" s="290" t="s">
        <v>131</v>
      </c>
      <c r="B34" s="267" t="s">
        <v>107</v>
      </c>
      <c r="C34" s="268"/>
      <c r="D34" s="348"/>
      <c r="E34" s="348"/>
      <c r="F34" s="348"/>
      <c r="G34" s="348"/>
      <c r="H34" s="348"/>
      <c r="I34" s="348"/>
      <c r="J34" s="348"/>
      <c r="K34" s="348"/>
      <c r="L34" s="348"/>
      <c r="M34" s="205"/>
      <c r="O34" s="327"/>
      <c r="P34" s="328"/>
      <c r="Q34" s="328"/>
      <c r="R34" s="328"/>
      <c r="S34" s="328"/>
      <c r="T34" s="329"/>
      <c r="U34" s="327"/>
      <c r="V34" s="328"/>
      <c r="W34" s="328"/>
      <c r="X34" s="328"/>
      <c r="Y34" s="328"/>
      <c r="Z34" s="328"/>
      <c r="AA34" s="328"/>
      <c r="AB34" s="328"/>
      <c r="AC34" s="328"/>
      <c r="AD34" s="329"/>
      <c r="AE34" s="327"/>
      <c r="AF34" s="328"/>
      <c r="AG34" s="328"/>
      <c r="AH34" s="329"/>
      <c r="AI34" s="327"/>
      <c r="AJ34" s="328"/>
      <c r="AK34" s="328"/>
      <c r="AL34" s="328"/>
      <c r="AM34" s="328"/>
      <c r="AN34" s="328"/>
      <c r="AO34" s="328"/>
      <c r="AP34" s="329"/>
      <c r="AQ34" s="383"/>
      <c r="AR34" s="330"/>
      <c r="AS34" s="384"/>
      <c r="AT34" s="327"/>
      <c r="AU34" s="328"/>
      <c r="AV34" s="328"/>
      <c r="AW34" s="328"/>
      <c r="AX34" s="328"/>
      <c r="AY34" s="329"/>
    </row>
    <row r="35" spans="1:51" s="316" customFormat="1" ht="24" x14ac:dyDescent="0.2">
      <c r="A35" s="296" t="s">
        <v>132</v>
      </c>
      <c r="B35" s="271" t="s">
        <v>66</v>
      </c>
      <c r="C35" s="272">
        <v>3</v>
      </c>
      <c r="D35" s="338">
        <v>6</v>
      </c>
      <c r="E35" s="338">
        <v>0</v>
      </c>
      <c r="F35" s="338">
        <v>14</v>
      </c>
      <c r="G35" s="338">
        <v>0</v>
      </c>
      <c r="H35" s="338">
        <v>12</v>
      </c>
      <c r="I35" s="338">
        <v>0</v>
      </c>
      <c r="J35" s="266">
        <f>SUM(D35,F35,H35)</f>
        <v>32</v>
      </c>
      <c r="K35" s="266">
        <f>((D35*E35)*1.5)+((F35*G35)*1)+((H35*I35)*1)</f>
        <v>0</v>
      </c>
      <c r="L35" s="266"/>
      <c r="M35" s="354"/>
      <c r="O35" s="193" t="s">
        <v>279</v>
      </c>
      <c r="P35" s="194"/>
      <c r="Q35" s="194"/>
      <c r="R35" s="194"/>
      <c r="S35" s="194" t="s">
        <v>279</v>
      </c>
      <c r="T35" s="334"/>
      <c r="U35" s="193">
        <v>1.5</v>
      </c>
      <c r="V35" s="194" t="s">
        <v>255</v>
      </c>
      <c r="W35" s="194"/>
      <c r="X35" s="194"/>
      <c r="Y35" s="194"/>
      <c r="Z35" s="194"/>
      <c r="AA35" s="194"/>
      <c r="AB35" s="194"/>
      <c r="AC35" s="194"/>
      <c r="AD35" s="334"/>
      <c r="AE35" s="371"/>
      <c r="AF35" s="335"/>
      <c r="AG35" s="335"/>
      <c r="AH35" s="372"/>
      <c r="AI35" s="371">
        <v>3</v>
      </c>
      <c r="AJ35" s="335" t="s">
        <v>255</v>
      </c>
      <c r="AK35" s="335"/>
      <c r="AL35" s="335"/>
      <c r="AM35" s="335"/>
      <c r="AN35" s="335"/>
      <c r="AO35" s="335"/>
      <c r="AP35" s="372"/>
      <c r="AQ35" s="385"/>
      <c r="AR35" s="336"/>
      <c r="AS35" s="386"/>
      <c r="AT35" s="193" t="s">
        <v>281</v>
      </c>
      <c r="AU35" s="194" t="s">
        <v>255</v>
      </c>
      <c r="AV35" s="194"/>
      <c r="AW35" s="194"/>
      <c r="AX35" s="194"/>
      <c r="AY35" s="334"/>
    </row>
    <row r="36" spans="1:51" s="316" customFormat="1" ht="24.75" thickBot="1" x14ac:dyDescent="0.25">
      <c r="A36" s="296" t="s">
        <v>133</v>
      </c>
      <c r="B36" s="271" t="s">
        <v>44</v>
      </c>
      <c r="C36" s="272">
        <v>3</v>
      </c>
      <c r="D36" s="338">
        <v>4</v>
      </c>
      <c r="E36" s="338">
        <v>0</v>
      </c>
      <c r="F36" s="338">
        <v>10</v>
      </c>
      <c r="G36" s="338">
        <v>0</v>
      </c>
      <c r="H36" s="338">
        <v>12</v>
      </c>
      <c r="I36" s="338">
        <v>0</v>
      </c>
      <c r="J36" s="266">
        <f>SUM(D36,F36,H36)</f>
        <v>26</v>
      </c>
      <c r="K36" s="266">
        <f>((D36*E36)*1.5)+((F36*G36)*1)+((H36*I36)*1)</f>
        <v>0</v>
      </c>
      <c r="L36" s="266"/>
      <c r="M36" s="354"/>
      <c r="O36" s="339" t="s">
        <v>279</v>
      </c>
      <c r="P36" s="340"/>
      <c r="Q36" s="340"/>
      <c r="R36" s="340"/>
      <c r="S36" s="340" t="s">
        <v>279</v>
      </c>
      <c r="T36" s="341"/>
      <c r="U36" s="339">
        <v>1.5</v>
      </c>
      <c r="V36" s="340" t="s">
        <v>255</v>
      </c>
      <c r="W36" s="340"/>
      <c r="X36" s="340"/>
      <c r="Y36" s="340"/>
      <c r="Z36" s="340"/>
      <c r="AA36" s="340"/>
      <c r="AB36" s="340"/>
      <c r="AC36" s="340"/>
      <c r="AD36" s="341"/>
      <c r="AE36" s="373"/>
      <c r="AF36" s="374"/>
      <c r="AG36" s="374"/>
      <c r="AH36" s="375"/>
      <c r="AI36" s="373">
        <v>3</v>
      </c>
      <c r="AJ36" s="374" t="s">
        <v>255</v>
      </c>
      <c r="AK36" s="374"/>
      <c r="AL36" s="374"/>
      <c r="AM36" s="374"/>
      <c r="AN36" s="374"/>
      <c r="AO36" s="374"/>
      <c r="AP36" s="375"/>
      <c r="AQ36" s="387"/>
      <c r="AR36" s="388"/>
      <c r="AS36" s="389"/>
      <c r="AT36" s="339" t="s">
        <v>281</v>
      </c>
      <c r="AU36" s="340" t="s">
        <v>255</v>
      </c>
      <c r="AV36" s="340"/>
      <c r="AW36" s="340"/>
      <c r="AX36" s="340"/>
      <c r="AY36" s="341"/>
    </row>
    <row r="37" spans="1:51" ht="12" x14ac:dyDescent="0.2">
      <c r="A37" s="178"/>
      <c r="B37" s="293" t="s">
        <v>22</v>
      </c>
      <c r="C37" s="276">
        <f>SUM(C35:C36)</f>
        <v>6</v>
      </c>
      <c r="D37" s="276">
        <f>SUM(D35:D36)</f>
        <v>10</v>
      </c>
      <c r="E37" s="277">
        <v>0</v>
      </c>
      <c r="F37" s="276">
        <f>SUM(F35:F36)</f>
        <v>24</v>
      </c>
      <c r="G37" s="277">
        <v>0</v>
      </c>
      <c r="H37" s="276">
        <f>SUM(H35:H36)</f>
        <v>24</v>
      </c>
      <c r="I37" s="277">
        <v>0</v>
      </c>
      <c r="J37" s="278">
        <f>SUM(D37,F37,H37)</f>
        <v>58</v>
      </c>
      <c r="K37" s="278">
        <f>((D37*E37)*1.5)+(F37*G37)+(H37*I37)</f>
        <v>0</v>
      </c>
      <c r="L37" s="279"/>
      <c r="M37" s="280"/>
    </row>
    <row r="38" spans="1:51" ht="15" customHeight="1" x14ac:dyDescent="0.2">
      <c r="A38" s="178"/>
      <c r="B38" s="281" t="s">
        <v>154</v>
      </c>
      <c r="C38" s="342">
        <f>SUM(C29,C37)</f>
        <v>16</v>
      </c>
      <c r="D38" s="342">
        <f>SUM(D29,D37)</f>
        <v>28</v>
      </c>
      <c r="E38" s="343">
        <v>0</v>
      </c>
      <c r="F38" s="342">
        <f>SUM(F29,F37)</f>
        <v>62</v>
      </c>
      <c r="G38" s="282">
        <v>0</v>
      </c>
      <c r="H38" s="342">
        <f>SUM(H29,H37)</f>
        <v>48</v>
      </c>
      <c r="I38" s="343">
        <v>0</v>
      </c>
      <c r="J38" s="278">
        <f>SUM(D38,F38,H38)</f>
        <v>138</v>
      </c>
      <c r="K38" s="278">
        <f>((D38*E38)*1.5)+(F38*G38)+(H38*I38)</f>
        <v>0</v>
      </c>
      <c r="L38" s="297"/>
      <c r="M38" s="215"/>
    </row>
    <row r="39" spans="1:51" ht="15" customHeight="1" thickBot="1" x14ac:dyDescent="0.25">
      <c r="A39" s="178"/>
      <c r="B39" s="284"/>
      <c r="C39" s="344"/>
      <c r="D39" s="344"/>
      <c r="E39" s="345"/>
      <c r="F39" s="344"/>
      <c r="G39" s="285"/>
      <c r="H39" s="344"/>
      <c r="I39" s="345"/>
      <c r="J39" s="258"/>
      <c r="K39" s="258"/>
      <c r="L39" s="258"/>
      <c r="M39" s="346"/>
    </row>
    <row r="40" spans="1:51" ht="15" customHeight="1" thickBot="1" x14ac:dyDescent="0.25">
      <c r="A40" s="178"/>
      <c r="B40" s="284"/>
      <c r="C40" s="344"/>
      <c r="D40" s="344"/>
      <c r="E40" s="345"/>
      <c r="F40" s="344"/>
      <c r="G40" s="285"/>
      <c r="H40" s="344"/>
      <c r="I40" s="345"/>
      <c r="J40" s="258"/>
      <c r="K40" s="258"/>
      <c r="L40" s="258"/>
      <c r="M40" s="346"/>
      <c r="O40" s="229" t="s">
        <v>49</v>
      </c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1"/>
      <c r="AE40" s="565" t="s">
        <v>50</v>
      </c>
      <c r="AF40" s="566"/>
      <c r="AG40" s="566"/>
      <c r="AH40" s="566"/>
      <c r="AI40" s="566"/>
      <c r="AJ40" s="566"/>
      <c r="AK40" s="566"/>
      <c r="AL40" s="566"/>
      <c r="AM40" s="566"/>
      <c r="AN40" s="566"/>
      <c r="AO40" s="566"/>
      <c r="AP40" s="567"/>
      <c r="AQ40" s="609" t="s">
        <v>75</v>
      </c>
      <c r="AR40" s="610"/>
      <c r="AS40" s="611"/>
      <c r="AT40" s="606" t="s">
        <v>74</v>
      </c>
      <c r="AU40" s="607"/>
      <c r="AV40" s="607"/>
      <c r="AW40" s="607"/>
      <c r="AX40" s="607"/>
      <c r="AY40" s="608"/>
    </row>
    <row r="41" spans="1:51" ht="21.75" customHeight="1" x14ac:dyDescent="0.2">
      <c r="A41" s="178"/>
      <c r="B41" s="228"/>
      <c r="C41" s="355"/>
      <c r="H41" s="317"/>
      <c r="I41" s="317"/>
      <c r="J41" s="317"/>
      <c r="K41" s="317"/>
      <c r="L41" s="318"/>
      <c r="O41" s="571" t="s">
        <v>51</v>
      </c>
      <c r="P41" s="572"/>
      <c r="Q41" s="572"/>
      <c r="R41" s="572"/>
      <c r="S41" s="572"/>
      <c r="T41" s="573"/>
      <c r="U41" s="574" t="s">
        <v>52</v>
      </c>
      <c r="V41" s="575"/>
      <c r="W41" s="575"/>
      <c r="X41" s="575"/>
      <c r="Y41" s="575"/>
      <c r="Z41" s="575"/>
      <c r="AA41" s="575"/>
      <c r="AB41" s="575"/>
      <c r="AC41" s="575"/>
      <c r="AD41" s="576"/>
      <c r="AE41" s="577" t="s">
        <v>53</v>
      </c>
      <c r="AF41" s="578"/>
      <c r="AG41" s="578"/>
      <c r="AH41" s="579"/>
      <c r="AI41" s="577" t="s">
        <v>54</v>
      </c>
      <c r="AJ41" s="578"/>
      <c r="AK41" s="578"/>
      <c r="AL41" s="578"/>
      <c r="AM41" s="578"/>
      <c r="AN41" s="578"/>
      <c r="AO41" s="578"/>
      <c r="AP41" s="579"/>
      <c r="AQ41" s="603" t="s">
        <v>80</v>
      </c>
      <c r="AR41" s="604"/>
      <c r="AS41" s="605"/>
      <c r="AT41" s="600" t="s">
        <v>55</v>
      </c>
      <c r="AU41" s="601"/>
      <c r="AV41" s="601"/>
      <c r="AW41" s="601"/>
      <c r="AX41" s="601"/>
      <c r="AY41" s="602"/>
    </row>
    <row r="42" spans="1:51" ht="15" customHeight="1" x14ac:dyDescent="0.2">
      <c r="A42" s="232" t="s">
        <v>244</v>
      </c>
      <c r="B42" s="232" t="s">
        <v>243</v>
      </c>
      <c r="C42" s="233" t="s">
        <v>4</v>
      </c>
      <c r="D42" s="562" t="s">
        <v>236</v>
      </c>
      <c r="E42" s="563"/>
      <c r="F42" s="563"/>
      <c r="G42" s="563"/>
      <c r="H42" s="563"/>
      <c r="I42" s="563"/>
      <c r="J42" s="563"/>
      <c r="K42" s="563"/>
      <c r="L42" s="564"/>
      <c r="M42" s="347"/>
      <c r="O42" s="179" t="s">
        <v>56</v>
      </c>
      <c r="P42" s="222" t="s">
        <v>57</v>
      </c>
      <c r="Q42" s="222" t="s">
        <v>58</v>
      </c>
      <c r="R42" s="222" t="s">
        <v>59</v>
      </c>
      <c r="S42" s="222" t="s">
        <v>60</v>
      </c>
      <c r="T42" s="223" t="s">
        <v>61</v>
      </c>
      <c r="U42" s="590" t="s">
        <v>56</v>
      </c>
      <c r="V42" s="591"/>
      <c r="W42" s="591" t="s">
        <v>57</v>
      </c>
      <c r="X42" s="591"/>
      <c r="Y42" s="591" t="s">
        <v>62</v>
      </c>
      <c r="Z42" s="591"/>
      <c r="AA42" s="591" t="s">
        <v>60</v>
      </c>
      <c r="AB42" s="591"/>
      <c r="AC42" s="591" t="s">
        <v>61</v>
      </c>
      <c r="AD42" s="592"/>
      <c r="AE42" s="180" t="s">
        <v>56</v>
      </c>
      <c r="AF42" s="181" t="s">
        <v>57</v>
      </c>
      <c r="AG42" s="181" t="s">
        <v>58</v>
      </c>
      <c r="AH42" s="370" t="s">
        <v>60</v>
      </c>
      <c r="AI42" s="593" t="s">
        <v>56</v>
      </c>
      <c r="AJ42" s="584"/>
      <c r="AK42" s="583" t="s">
        <v>57</v>
      </c>
      <c r="AL42" s="584"/>
      <c r="AM42" s="583" t="s">
        <v>62</v>
      </c>
      <c r="AN42" s="584"/>
      <c r="AO42" s="583" t="s">
        <v>60</v>
      </c>
      <c r="AP42" s="585"/>
      <c r="AQ42" s="234" t="s">
        <v>72</v>
      </c>
      <c r="AR42" s="235" t="s">
        <v>73</v>
      </c>
      <c r="AS42" s="236" t="s">
        <v>9</v>
      </c>
      <c r="AT42" s="586" t="s">
        <v>56</v>
      </c>
      <c r="AU42" s="587"/>
      <c r="AV42" s="588" t="s">
        <v>62</v>
      </c>
      <c r="AW42" s="587"/>
      <c r="AX42" s="588" t="s">
        <v>60</v>
      </c>
      <c r="AY42" s="589"/>
    </row>
    <row r="43" spans="1:51" ht="38.25" customHeight="1" x14ac:dyDescent="0.2">
      <c r="A43" s="237" t="s">
        <v>245</v>
      </c>
      <c r="B43" s="298" t="s">
        <v>18</v>
      </c>
      <c r="C43" s="238"/>
      <c r="D43" s="239" t="s">
        <v>6</v>
      </c>
      <c r="E43" s="239" t="s">
        <v>7</v>
      </c>
      <c r="F43" s="240" t="s">
        <v>8</v>
      </c>
      <c r="G43" s="241" t="s">
        <v>7</v>
      </c>
      <c r="H43" s="240" t="s">
        <v>9</v>
      </c>
      <c r="I43" s="241" t="s">
        <v>10</v>
      </c>
      <c r="J43" s="242" t="s">
        <v>11</v>
      </c>
      <c r="K43" s="241" t="s">
        <v>12</v>
      </c>
      <c r="L43" s="241" t="s">
        <v>65</v>
      </c>
      <c r="M43" s="243" t="s">
        <v>13</v>
      </c>
      <c r="O43" s="183" t="s">
        <v>63</v>
      </c>
      <c r="P43" s="184" t="s">
        <v>63</v>
      </c>
      <c r="Q43" s="184" t="s">
        <v>63</v>
      </c>
      <c r="R43" s="184" t="s">
        <v>63</v>
      </c>
      <c r="S43" s="184" t="s">
        <v>63</v>
      </c>
      <c r="T43" s="185" t="s">
        <v>63</v>
      </c>
      <c r="U43" s="183" t="s">
        <v>63</v>
      </c>
      <c r="V43" s="184" t="s">
        <v>64</v>
      </c>
      <c r="W43" s="184" t="s">
        <v>63</v>
      </c>
      <c r="X43" s="184" t="s">
        <v>64</v>
      </c>
      <c r="Y43" s="184" t="s">
        <v>63</v>
      </c>
      <c r="Z43" s="184" t="s">
        <v>64</v>
      </c>
      <c r="AA43" s="184" t="s">
        <v>63</v>
      </c>
      <c r="AB43" s="184" t="s">
        <v>64</v>
      </c>
      <c r="AC43" s="184" t="s">
        <v>63</v>
      </c>
      <c r="AD43" s="185" t="s">
        <v>64</v>
      </c>
      <c r="AE43" s="186" t="s">
        <v>63</v>
      </c>
      <c r="AF43" s="187" t="s">
        <v>63</v>
      </c>
      <c r="AG43" s="187" t="s">
        <v>63</v>
      </c>
      <c r="AH43" s="188" t="s">
        <v>63</v>
      </c>
      <c r="AI43" s="186" t="s">
        <v>63</v>
      </c>
      <c r="AJ43" s="187" t="s">
        <v>64</v>
      </c>
      <c r="AK43" s="187" t="s">
        <v>63</v>
      </c>
      <c r="AL43" s="187" t="s">
        <v>64</v>
      </c>
      <c r="AM43" s="187" t="s">
        <v>63</v>
      </c>
      <c r="AN43" s="187" t="s">
        <v>64</v>
      </c>
      <c r="AO43" s="187" t="s">
        <v>63</v>
      </c>
      <c r="AP43" s="188" t="s">
        <v>64</v>
      </c>
      <c r="AQ43" s="247" t="s">
        <v>63</v>
      </c>
      <c r="AR43" s="248" t="s">
        <v>63</v>
      </c>
      <c r="AS43" s="249" t="s">
        <v>63</v>
      </c>
      <c r="AT43" s="250" t="s">
        <v>63</v>
      </c>
      <c r="AU43" s="251" t="s">
        <v>64</v>
      </c>
      <c r="AV43" s="251" t="s">
        <v>63</v>
      </c>
      <c r="AW43" s="251" t="s">
        <v>64</v>
      </c>
      <c r="AX43" s="251" t="s">
        <v>63</v>
      </c>
      <c r="AY43" s="252" t="s">
        <v>64</v>
      </c>
    </row>
    <row r="44" spans="1:51" ht="27" customHeight="1" x14ac:dyDescent="0.2">
      <c r="A44" s="299" t="s">
        <v>134</v>
      </c>
      <c r="B44" s="267" t="s">
        <v>108</v>
      </c>
      <c r="C44" s="268"/>
      <c r="D44" s="348"/>
      <c r="E44" s="348"/>
      <c r="F44" s="348"/>
      <c r="G44" s="348"/>
      <c r="H44" s="348"/>
      <c r="I44" s="348"/>
      <c r="J44" s="348"/>
      <c r="K44" s="348"/>
      <c r="L44" s="348"/>
      <c r="M44" s="205"/>
      <c r="O44" s="327"/>
      <c r="P44" s="328"/>
      <c r="Q44" s="328"/>
      <c r="R44" s="328"/>
      <c r="S44" s="328"/>
      <c r="T44" s="329"/>
      <c r="U44" s="327"/>
      <c r="V44" s="328"/>
      <c r="W44" s="328"/>
      <c r="X44" s="328"/>
      <c r="Y44" s="328"/>
      <c r="Z44" s="328"/>
      <c r="AA44" s="328"/>
      <c r="AB44" s="328"/>
      <c r="AC44" s="328"/>
      <c r="AD44" s="329"/>
      <c r="AE44" s="327"/>
      <c r="AF44" s="328"/>
      <c r="AG44" s="328"/>
      <c r="AH44" s="329"/>
      <c r="AI44" s="327"/>
      <c r="AJ44" s="328"/>
      <c r="AK44" s="328"/>
      <c r="AL44" s="328"/>
      <c r="AM44" s="328"/>
      <c r="AN44" s="328"/>
      <c r="AO44" s="328"/>
      <c r="AP44" s="329"/>
      <c r="AQ44" s="383"/>
      <c r="AR44" s="330"/>
      <c r="AS44" s="384"/>
      <c r="AT44" s="327"/>
      <c r="AU44" s="328"/>
      <c r="AV44" s="328"/>
      <c r="AW44" s="328"/>
      <c r="AX44" s="328"/>
      <c r="AY44" s="329"/>
    </row>
    <row r="45" spans="1:51" ht="15" customHeight="1" x14ac:dyDescent="0.2">
      <c r="A45" s="300" t="s">
        <v>135</v>
      </c>
      <c r="B45" s="292" t="s">
        <v>69</v>
      </c>
      <c r="C45" s="349">
        <v>7</v>
      </c>
      <c r="D45" s="349">
        <v>10</v>
      </c>
      <c r="E45" s="349">
        <v>0</v>
      </c>
      <c r="F45" s="349">
        <v>26</v>
      </c>
      <c r="G45" s="349">
        <v>0</v>
      </c>
      <c r="H45" s="349">
        <v>12</v>
      </c>
      <c r="I45" s="349">
        <v>0</v>
      </c>
      <c r="J45" s="266">
        <f>SUM(D45,F45,H45)</f>
        <v>48</v>
      </c>
      <c r="K45" s="266">
        <f>((D45*E45)*1.5)+((F45*G45)*1)+((H45*I45)*1)</f>
        <v>0</v>
      </c>
      <c r="L45" s="266"/>
      <c r="M45" s="204" t="s">
        <v>17</v>
      </c>
      <c r="O45" s="193" t="s">
        <v>265</v>
      </c>
      <c r="P45" s="194" t="s">
        <v>265</v>
      </c>
      <c r="Q45" s="194"/>
      <c r="R45" s="194"/>
      <c r="S45" s="194" t="s">
        <v>262</v>
      </c>
      <c r="T45" s="334"/>
      <c r="U45" s="193">
        <v>3</v>
      </c>
      <c r="V45" s="194" t="s">
        <v>255</v>
      </c>
      <c r="W45" s="194"/>
      <c r="X45" s="194"/>
      <c r="Y45" s="194"/>
      <c r="Z45" s="194"/>
      <c r="AA45" s="194"/>
      <c r="AB45" s="194"/>
      <c r="AC45" s="194"/>
      <c r="AD45" s="334"/>
      <c r="AE45" s="371"/>
      <c r="AF45" s="335"/>
      <c r="AG45" s="335"/>
      <c r="AH45" s="372"/>
      <c r="AI45" s="371">
        <v>7</v>
      </c>
      <c r="AJ45" s="335" t="s">
        <v>255</v>
      </c>
      <c r="AK45" s="335"/>
      <c r="AL45" s="335"/>
      <c r="AM45" s="335"/>
      <c r="AN45" s="335"/>
      <c r="AO45" s="335"/>
      <c r="AP45" s="372"/>
      <c r="AQ45" s="385"/>
      <c r="AR45" s="336"/>
      <c r="AS45" s="386"/>
      <c r="AT45" s="193" t="s">
        <v>282</v>
      </c>
      <c r="AU45" s="194" t="s">
        <v>255</v>
      </c>
      <c r="AV45" s="194"/>
      <c r="AW45" s="194"/>
      <c r="AX45" s="194"/>
      <c r="AY45" s="334"/>
    </row>
    <row r="46" spans="1:51" ht="15" customHeight="1" x14ac:dyDescent="0.2">
      <c r="A46" s="300" t="s">
        <v>136</v>
      </c>
      <c r="B46" s="292" t="s">
        <v>67</v>
      </c>
      <c r="C46" s="349">
        <v>7</v>
      </c>
      <c r="D46" s="349">
        <v>8</v>
      </c>
      <c r="E46" s="349">
        <v>0</v>
      </c>
      <c r="F46" s="349">
        <v>24</v>
      </c>
      <c r="G46" s="349">
        <v>0</v>
      </c>
      <c r="H46" s="349">
        <v>16</v>
      </c>
      <c r="I46" s="349">
        <v>0</v>
      </c>
      <c r="J46" s="266">
        <f>SUM(D46,F46,H46)</f>
        <v>48</v>
      </c>
      <c r="K46" s="266">
        <f>((D46*E46)*1.5)+((F46*G46)*1)+((H46*I46)*1)</f>
        <v>0</v>
      </c>
      <c r="L46" s="266"/>
      <c r="M46" s="204" t="s">
        <v>17</v>
      </c>
      <c r="O46" s="193" t="s">
        <v>265</v>
      </c>
      <c r="P46" s="194" t="s">
        <v>265</v>
      </c>
      <c r="Q46" s="194"/>
      <c r="R46" s="194"/>
      <c r="S46" s="194" t="s">
        <v>262</v>
      </c>
      <c r="T46" s="334"/>
      <c r="U46" s="193">
        <v>3</v>
      </c>
      <c r="V46" s="194" t="s">
        <v>255</v>
      </c>
      <c r="W46" s="194"/>
      <c r="X46" s="194"/>
      <c r="Y46" s="194"/>
      <c r="Z46" s="194"/>
      <c r="AA46" s="194"/>
      <c r="AB46" s="194"/>
      <c r="AC46" s="194"/>
      <c r="AD46" s="334"/>
      <c r="AE46" s="371"/>
      <c r="AF46" s="335"/>
      <c r="AG46" s="335"/>
      <c r="AH46" s="372"/>
      <c r="AI46" s="371">
        <v>7</v>
      </c>
      <c r="AJ46" s="335" t="s">
        <v>255</v>
      </c>
      <c r="AK46" s="335"/>
      <c r="AL46" s="335"/>
      <c r="AM46" s="335"/>
      <c r="AN46" s="335"/>
      <c r="AO46" s="335"/>
      <c r="AP46" s="372"/>
      <c r="AQ46" s="385"/>
      <c r="AR46" s="336"/>
      <c r="AS46" s="386"/>
      <c r="AT46" s="193" t="s">
        <v>283</v>
      </c>
      <c r="AU46" s="194" t="s">
        <v>255</v>
      </c>
      <c r="AV46" s="194"/>
      <c r="AW46" s="194"/>
      <c r="AX46" s="194"/>
      <c r="AY46" s="334"/>
    </row>
    <row r="47" spans="1:51" ht="15" customHeight="1" thickBot="1" x14ac:dyDescent="0.25">
      <c r="A47" s="300" t="s">
        <v>137</v>
      </c>
      <c r="B47" s="292" t="s">
        <v>45</v>
      </c>
      <c r="C47" s="349">
        <v>5</v>
      </c>
      <c r="D47" s="349">
        <v>6</v>
      </c>
      <c r="E47" s="349">
        <v>0</v>
      </c>
      <c r="F47" s="349">
        <v>26</v>
      </c>
      <c r="G47" s="349">
        <v>0</v>
      </c>
      <c r="H47" s="349">
        <v>0</v>
      </c>
      <c r="I47" s="349">
        <v>0</v>
      </c>
      <c r="J47" s="266">
        <f>SUM(D47,F47,H47)</f>
        <v>32</v>
      </c>
      <c r="K47" s="266">
        <f>((D47*E47)*1.5)+((F47*G47)*1)+((H47*I47)*1)</f>
        <v>0</v>
      </c>
      <c r="L47" s="266"/>
      <c r="M47" s="204" t="s">
        <v>17</v>
      </c>
      <c r="O47" s="339" t="s">
        <v>265</v>
      </c>
      <c r="P47" s="340" t="s">
        <v>265</v>
      </c>
      <c r="Q47" s="340"/>
      <c r="R47" s="340"/>
      <c r="S47" s="340"/>
      <c r="T47" s="341"/>
      <c r="U47" s="339">
        <v>2</v>
      </c>
      <c r="V47" s="340" t="s">
        <v>255</v>
      </c>
      <c r="W47" s="340"/>
      <c r="X47" s="340"/>
      <c r="Y47" s="340"/>
      <c r="Z47" s="340"/>
      <c r="AA47" s="340"/>
      <c r="AB47" s="340"/>
      <c r="AC47" s="340"/>
      <c r="AD47" s="341"/>
      <c r="AE47" s="373"/>
      <c r="AF47" s="374"/>
      <c r="AG47" s="374"/>
      <c r="AH47" s="375"/>
      <c r="AI47" s="373">
        <v>5</v>
      </c>
      <c r="AJ47" s="374" t="s">
        <v>255</v>
      </c>
      <c r="AK47" s="374"/>
      <c r="AL47" s="374"/>
      <c r="AM47" s="374"/>
      <c r="AN47" s="374"/>
      <c r="AO47" s="374"/>
      <c r="AP47" s="375"/>
      <c r="AQ47" s="387"/>
      <c r="AR47" s="388"/>
      <c r="AS47" s="389"/>
      <c r="AT47" s="339" t="s">
        <v>284</v>
      </c>
      <c r="AU47" s="340" t="s">
        <v>255</v>
      </c>
      <c r="AV47" s="340"/>
      <c r="AW47" s="340"/>
      <c r="AX47" s="340"/>
      <c r="AY47" s="341"/>
    </row>
    <row r="48" spans="1:51" ht="24" hidden="1" x14ac:dyDescent="0.2">
      <c r="A48" s="300" t="s">
        <v>138</v>
      </c>
      <c r="B48" s="301" t="s">
        <v>36</v>
      </c>
      <c r="C48" s="349">
        <v>3</v>
      </c>
      <c r="D48" s="349">
        <v>16</v>
      </c>
      <c r="E48" s="349">
        <v>1</v>
      </c>
      <c r="F48" s="349">
        <v>16</v>
      </c>
      <c r="G48" s="349">
        <v>1</v>
      </c>
      <c r="H48" s="349">
        <v>0</v>
      </c>
      <c r="I48" s="349">
        <v>2</v>
      </c>
      <c r="J48" s="266">
        <f t="shared" ref="J48" si="0">SUM(D48,F48,H48)</f>
        <v>32</v>
      </c>
      <c r="K48" s="266">
        <f t="shared" ref="K48" si="1">((D48*E48)*1.5)+((F48*G48)*1)+((H48*I48)*1)</f>
        <v>40</v>
      </c>
      <c r="L48" s="266"/>
      <c r="M48" s="204"/>
    </row>
    <row r="49" spans="1:51" ht="12" x14ac:dyDescent="0.2">
      <c r="A49" s="219"/>
      <c r="B49" s="293" t="s">
        <v>25</v>
      </c>
      <c r="C49" s="276">
        <f>SUM(C45:C47)</f>
        <v>19</v>
      </c>
      <c r="D49" s="276">
        <f>SUM(D45:D47)</f>
        <v>24</v>
      </c>
      <c r="E49" s="356">
        <v>0</v>
      </c>
      <c r="F49" s="276">
        <f>SUM(F45:F47)</f>
        <v>76</v>
      </c>
      <c r="G49" s="356">
        <v>0</v>
      </c>
      <c r="H49" s="276">
        <f>SUM(H45:H47)</f>
        <v>28</v>
      </c>
      <c r="I49" s="356">
        <v>0</v>
      </c>
      <c r="J49" s="276">
        <f>SUM(J45:J47)</f>
        <v>128</v>
      </c>
      <c r="K49" s="276">
        <f>SUM(K45:K47)</f>
        <v>0</v>
      </c>
      <c r="L49" s="302"/>
      <c r="M49" s="357"/>
    </row>
    <row r="50" spans="1:51" ht="12.75" thickBot="1" x14ac:dyDescent="0.25">
      <c r="A50" s="219"/>
      <c r="B50" s="256"/>
      <c r="C50" s="294"/>
      <c r="D50" s="294"/>
      <c r="E50" s="323"/>
      <c r="F50" s="294"/>
      <c r="G50" s="323"/>
      <c r="H50" s="294"/>
      <c r="I50" s="323"/>
      <c r="J50" s="258"/>
      <c r="K50" s="258"/>
      <c r="L50" s="258"/>
      <c r="M50" s="353"/>
    </row>
    <row r="51" spans="1:51" ht="12.75" customHeight="1" x14ac:dyDescent="0.2">
      <c r="A51" s="219"/>
      <c r="B51" s="256"/>
      <c r="C51" s="294"/>
      <c r="D51" s="294"/>
      <c r="E51" s="323"/>
      <c r="F51" s="294"/>
      <c r="G51" s="323"/>
      <c r="H51" s="294"/>
      <c r="I51" s="323"/>
      <c r="J51" s="258"/>
      <c r="K51" s="258"/>
      <c r="L51" s="258"/>
      <c r="M51" s="353"/>
      <c r="O51" s="571" t="s">
        <v>51</v>
      </c>
      <c r="P51" s="572"/>
      <c r="Q51" s="572"/>
      <c r="R51" s="572"/>
      <c r="S51" s="572"/>
      <c r="T51" s="573"/>
      <c r="U51" s="574" t="s">
        <v>52</v>
      </c>
      <c r="V51" s="575"/>
      <c r="W51" s="575"/>
      <c r="X51" s="575"/>
      <c r="Y51" s="575"/>
      <c r="Z51" s="575"/>
      <c r="AA51" s="575"/>
      <c r="AB51" s="575"/>
      <c r="AC51" s="575"/>
      <c r="AD51" s="576"/>
      <c r="AE51" s="577" t="s">
        <v>53</v>
      </c>
      <c r="AF51" s="578"/>
      <c r="AG51" s="578"/>
      <c r="AH51" s="579"/>
      <c r="AI51" s="577" t="s">
        <v>54</v>
      </c>
      <c r="AJ51" s="578"/>
      <c r="AK51" s="578"/>
      <c r="AL51" s="578"/>
      <c r="AM51" s="578"/>
      <c r="AN51" s="578"/>
      <c r="AO51" s="578"/>
      <c r="AP51" s="579"/>
      <c r="AQ51" s="603" t="s">
        <v>80</v>
      </c>
      <c r="AR51" s="604"/>
      <c r="AS51" s="605"/>
      <c r="AT51" s="600" t="s">
        <v>55</v>
      </c>
      <c r="AU51" s="601"/>
      <c r="AV51" s="601"/>
      <c r="AW51" s="601"/>
      <c r="AX51" s="601"/>
      <c r="AY51" s="602"/>
    </row>
    <row r="52" spans="1:51" s="359" customFormat="1" ht="15" customHeight="1" x14ac:dyDescent="0.2">
      <c r="A52" s="303"/>
      <c r="B52" s="304"/>
      <c r="C52" s="358"/>
      <c r="D52" s="358"/>
      <c r="E52" s="358"/>
      <c r="F52" s="358"/>
      <c r="G52" s="358"/>
      <c r="H52" s="358"/>
      <c r="I52" s="358"/>
      <c r="J52" s="305"/>
      <c r="K52" s="305"/>
      <c r="L52" s="305"/>
      <c r="O52" s="179" t="s">
        <v>56</v>
      </c>
      <c r="P52" s="222" t="s">
        <v>57</v>
      </c>
      <c r="Q52" s="222" t="s">
        <v>58</v>
      </c>
      <c r="R52" s="222" t="s">
        <v>59</v>
      </c>
      <c r="S52" s="222" t="s">
        <v>60</v>
      </c>
      <c r="T52" s="223" t="s">
        <v>61</v>
      </c>
      <c r="U52" s="590" t="s">
        <v>56</v>
      </c>
      <c r="V52" s="591"/>
      <c r="W52" s="591" t="s">
        <v>57</v>
      </c>
      <c r="X52" s="591"/>
      <c r="Y52" s="591" t="s">
        <v>62</v>
      </c>
      <c r="Z52" s="591"/>
      <c r="AA52" s="591" t="s">
        <v>60</v>
      </c>
      <c r="AB52" s="591"/>
      <c r="AC52" s="591" t="s">
        <v>61</v>
      </c>
      <c r="AD52" s="592"/>
      <c r="AE52" s="180" t="s">
        <v>56</v>
      </c>
      <c r="AF52" s="181" t="s">
        <v>57</v>
      </c>
      <c r="AG52" s="181" t="s">
        <v>58</v>
      </c>
      <c r="AH52" s="370" t="s">
        <v>60</v>
      </c>
      <c r="AI52" s="593" t="s">
        <v>56</v>
      </c>
      <c r="AJ52" s="584"/>
      <c r="AK52" s="583" t="s">
        <v>57</v>
      </c>
      <c r="AL52" s="584"/>
      <c r="AM52" s="583" t="s">
        <v>62</v>
      </c>
      <c r="AN52" s="584"/>
      <c r="AO52" s="583" t="s">
        <v>60</v>
      </c>
      <c r="AP52" s="585"/>
      <c r="AQ52" s="234" t="s">
        <v>72</v>
      </c>
      <c r="AR52" s="235" t="s">
        <v>73</v>
      </c>
      <c r="AS52" s="236" t="s">
        <v>9</v>
      </c>
      <c r="AT52" s="586" t="s">
        <v>56</v>
      </c>
      <c r="AU52" s="587"/>
      <c r="AV52" s="588" t="s">
        <v>62</v>
      </c>
      <c r="AW52" s="587"/>
      <c r="AX52" s="588" t="s">
        <v>60</v>
      </c>
      <c r="AY52" s="589"/>
    </row>
    <row r="53" spans="1:51" ht="48" x14ac:dyDescent="0.2">
      <c r="A53" s="237" t="s">
        <v>246</v>
      </c>
      <c r="B53" s="288" t="s">
        <v>19</v>
      </c>
      <c r="C53" s="233" t="s">
        <v>4</v>
      </c>
      <c r="D53" s="306" t="s">
        <v>6</v>
      </c>
      <c r="E53" s="306" t="s">
        <v>7</v>
      </c>
      <c r="F53" s="307" t="s">
        <v>8</v>
      </c>
      <c r="G53" s="308" t="s">
        <v>7</v>
      </c>
      <c r="H53" s="307" t="s">
        <v>9</v>
      </c>
      <c r="I53" s="308" t="s">
        <v>10</v>
      </c>
      <c r="J53" s="309" t="s">
        <v>11</v>
      </c>
      <c r="K53" s="308" t="s">
        <v>12</v>
      </c>
      <c r="L53" s="241" t="s">
        <v>65</v>
      </c>
      <c r="M53" s="182" t="s">
        <v>13</v>
      </c>
      <c r="O53" s="183" t="s">
        <v>63</v>
      </c>
      <c r="P53" s="184" t="s">
        <v>63</v>
      </c>
      <c r="Q53" s="184" t="s">
        <v>63</v>
      </c>
      <c r="R53" s="184" t="s">
        <v>63</v>
      </c>
      <c r="S53" s="184" t="s">
        <v>63</v>
      </c>
      <c r="T53" s="185" t="s">
        <v>63</v>
      </c>
      <c r="U53" s="183" t="s">
        <v>63</v>
      </c>
      <c r="V53" s="184" t="s">
        <v>64</v>
      </c>
      <c r="W53" s="184" t="s">
        <v>63</v>
      </c>
      <c r="X53" s="184" t="s">
        <v>64</v>
      </c>
      <c r="Y53" s="184" t="s">
        <v>63</v>
      </c>
      <c r="Z53" s="184" t="s">
        <v>64</v>
      </c>
      <c r="AA53" s="184" t="s">
        <v>63</v>
      </c>
      <c r="AB53" s="184" t="s">
        <v>64</v>
      </c>
      <c r="AC53" s="184" t="s">
        <v>63</v>
      </c>
      <c r="AD53" s="185" t="s">
        <v>64</v>
      </c>
      <c r="AE53" s="186" t="s">
        <v>63</v>
      </c>
      <c r="AF53" s="187" t="s">
        <v>63</v>
      </c>
      <c r="AG53" s="187" t="s">
        <v>63</v>
      </c>
      <c r="AH53" s="188" t="s">
        <v>63</v>
      </c>
      <c r="AI53" s="186" t="s">
        <v>63</v>
      </c>
      <c r="AJ53" s="187" t="s">
        <v>64</v>
      </c>
      <c r="AK53" s="187" t="s">
        <v>63</v>
      </c>
      <c r="AL53" s="187" t="s">
        <v>64</v>
      </c>
      <c r="AM53" s="187" t="s">
        <v>63</v>
      </c>
      <c r="AN53" s="187" t="s">
        <v>64</v>
      </c>
      <c r="AO53" s="187" t="s">
        <v>63</v>
      </c>
      <c r="AP53" s="188" t="s">
        <v>64</v>
      </c>
      <c r="AQ53" s="247" t="s">
        <v>63</v>
      </c>
      <c r="AR53" s="248" t="s">
        <v>63</v>
      </c>
      <c r="AS53" s="249" t="s">
        <v>63</v>
      </c>
      <c r="AT53" s="250" t="s">
        <v>63</v>
      </c>
      <c r="AU53" s="251" t="s">
        <v>64</v>
      </c>
      <c r="AV53" s="251" t="s">
        <v>63</v>
      </c>
      <c r="AW53" s="251" t="s">
        <v>64</v>
      </c>
      <c r="AX53" s="251" t="s">
        <v>63</v>
      </c>
      <c r="AY53" s="252" t="s">
        <v>64</v>
      </c>
    </row>
    <row r="54" spans="1:51" ht="15" customHeight="1" x14ac:dyDescent="0.2">
      <c r="A54" s="299" t="s">
        <v>139</v>
      </c>
      <c r="B54" s="267" t="s">
        <v>109</v>
      </c>
      <c r="C54" s="268"/>
      <c r="D54" s="337"/>
      <c r="E54" s="337"/>
      <c r="F54" s="337"/>
      <c r="G54" s="269"/>
      <c r="H54" s="337"/>
      <c r="I54" s="337"/>
      <c r="J54" s="269"/>
      <c r="K54" s="269"/>
      <c r="L54" s="269"/>
      <c r="M54" s="213"/>
      <c r="O54" s="327"/>
      <c r="P54" s="328"/>
      <c r="Q54" s="328"/>
      <c r="R54" s="328"/>
      <c r="S54" s="328"/>
      <c r="T54" s="329"/>
      <c r="U54" s="327"/>
      <c r="V54" s="328"/>
      <c r="W54" s="328"/>
      <c r="X54" s="328"/>
      <c r="Y54" s="328"/>
      <c r="Z54" s="328"/>
      <c r="AA54" s="328"/>
      <c r="AB54" s="328"/>
      <c r="AC54" s="328"/>
      <c r="AD54" s="329"/>
      <c r="AE54" s="327"/>
      <c r="AF54" s="328"/>
      <c r="AG54" s="328"/>
      <c r="AH54" s="329"/>
      <c r="AI54" s="327"/>
      <c r="AJ54" s="328"/>
      <c r="AK54" s="328"/>
      <c r="AL54" s="328"/>
      <c r="AM54" s="328"/>
      <c r="AN54" s="328"/>
      <c r="AO54" s="328"/>
      <c r="AP54" s="329"/>
      <c r="AQ54" s="383"/>
      <c r="AR54" s="330"/>
      <c r="AS54" s="384"/>
      <c r="AT54" s="327"/>
      <c r="AU54" s="328"/>
      <c r="AV54" s="328"/>
      <c r="AW54" s="328"/>
      <c r="AX54" s="328"/>
      <c r="AY54" s="329"/>
    </row>
    <row r="55" spans="1:51" s="350" customFormat="1" ht="15" customHeight="1" x14ac:dyDescent="0.2">
      <c r="A55" s="300" t="s">
        <v>140</v>
      </c>
      <c r="B55" s="301" t="s">
        <v>70</v>
      </c>
      <c r="C55" s="349">
        <v>5</v>
      </c>
      <c r="D55" s="349">
        <v>10</v>
      </c>
      <c r="E55" s="349">
        <v>0</v>
      </c>
      <c r="F55" s="349">
        <v>26</v>
      </c>
      <c r="G55" s="349">
        <v>0</v>
      </c>
      <c r="H55" s="349">
        <v>12</v>
      </c>
      <c r="I55" s="349">
        <v>0</v>
      </c>
      <c r="J55" s="266">
        <f>SUM(D55,F55,H55)</f>
        <v>48</v>
      </c>
      <c r="K55" s="266">
        <f>((D55*E55)*1.5)+((F55*G55)*1)+((H55*I55)*1)</f>
        <v>0</v>
      </c>
      <c r="L55" s="266"/>
      <c r="M55" s="204" t="s">
        <v>17</v>
      </c>
      <c r="O55" s="193" t="s">
        <v>265</v>
      </c>
      <c r="P55" s="194"/>
      <c r="Q55" s="194"/>
      <c r="R55" s="194"/>
      <c r="S55" s="194" t="s">
        <v>265</v>
      </c>
      <c r="T55" s="334"/>
      <c r="U55" s="193">
        <v>2</v>
      </c>
      <c r="V55" s="194" t="s">
        <v>255</v>
      </c>
      <c r="W55" s="194"/>
      <c r="X55" s="194"/>
      <c r="Y55" s="194"/>
      <c r="Z55" s="194"/>
      <c r="AA55" s="194"/>
      <c r="AB55" s="194"/>
      <c r="AC55" s="194"/>
      <c r="AD55" s="334"/>
      <c r="AE55" s="371"/>
      <c r="AF55" s="335"/>
      <c r="AG55" s="335"/>
      <c r="AH55" s="372"/>
      <c r="AI55" s="371">
        <v>5</v>
      </c>
      <c r="AJ55" s="335" t="s">
        <v>255</v>
      </c>
      <c r="AK55" s="335"/>
      <c r="AL55" s="335"/>
      <c r="AM55" s="335"/>
      <c r="AN55" s="335"/>
      <c r="AO55" s="335"/>
      <c r="AP55" s="372"/>
      <c r="AQ55" s="385"/>
      <c r="AR55" s="336"/>
      <c r="AS55" s="386"/>
      <c r="AT55" s="193" t="s">
        <v>284</v>
      </c>
      <c r="AU55" s="194" t="s">
        <v>255</v>
      </c>
      <c r="AV55" s="194"/>
      <c r="AW55" s="194"/>
      <c r="AX55" s="194"/>
      <c r="AY55" s="334"/>
    </row>
    <row r="56" spans="1:51" s="360" customFormat="1" ht="15" customHeight="1" thickBot="1" x14ac:dyDescent="0.25">
      <c r="A56" s="300" t="s">
        <v>141</v>
      </c>
      <c r="B56" s="292" t="s">
        <v>46</v>
      </c>
      <c r="C56" s="338">
        <v>3</v>
      </c>
      <c r="D56" s="338">
        <v>0</v>
      </c>
      <c r="E56" s="338">
        <v>0</v>
      </c>
      <c r="F56" s="338">
        <v>0</v>
      </c>
      <c r="G56" s="338">
        <v>0</v>
      </c>
      <c r="H56" s="338">
        <v>52</v>
      </c>
      <c r="I56" s="338">
        <v>0</v>
      </c>
      <c r="J56" s="266">
        <f>SUM(D56,F56,H56)</f>
        <v>52</v>
      </c>
      <c r="K56" s="266">
        <f>((D56*E56)*1.5)+((F56*G56)*1)+((H56*I56)*1)</f>
        <v>0</v>
      </c>
      <c r="L56" s="266">
        <v>32</v>
      </c>
      <c r="M56" s="354" t="s">
        <v>17</v>
      </c>
      <c r="O56" s="339"/>
      <c r="P56" s="340"/>
      <c r="Q56" s="340"/>
      <c r="R56" s="340"/>
      <c r="S56" s="340" t="s">
        <v>265</v>
      </c>
      <c r="T56" s="341"/>
      <c r="U56" s="339"/>
      <c r="V56" s="340"/>
      <c r="W56" s="340"/>
      <c r="X56" s="340"/>
      <c r="Y56" s="340">
        <v>1.5</v>
      </c>
      <c r="Z56" s="340" t="s">
        <v>278</v>
      </c>
      <c r="AA56" s="340"/>
      <c r="AB56" s="340"/>
      <c r="AC56" s="340"/>
      <c r="AD56" s="341"/>
      <c r="AE56" s="373"/>
      <c r="AF56" s="374"/>
      <c r="AG56" s="374"/>
      <c r="AH56" s="375"/>
      <c r="AI56" s="373"/>
      <c r="AJ56" s="374"/>
      <c r="AK56" s="374"/>
      <c r="AL56" s="374"/>
      <c r="AM56" s="374">
        <v>3</v>
      </c>
      <c r="AN56" s="374" t="s">
        <v>278</v>
      </c>
      <c r="AO56" s="374"/>
      <c r="AP56" s="375"/>
      <c r="AQ56" s="387"/>
      <c r="AR56" s="388"/>
      <c r="AS56" s="389"/>
      <c r="AT56" s="339"/>
      <c r="AU56" s="340"/>
      <c r="AV56" s="340" t="s">
        <v>281</v>
      </c>
      <c r="AW56" s="340" t="s">
        <v>278</v>
      </c>
      <c r="AX56" s="340"/>
      <c r="AY56" s="341"/>
    </row>
    <row r="57" spans="1:51" ht="15" customHeight="1" x14ac:dyDescent="0.2">
      <c r="A57" s="219"/>
      <c r="B57" s="293" t="s">
        <v>24</v>
      </c>
      <c r="C57" s="276">
        <f>SUM(C55:C56)</f>
        <v>8</v>
      </c>
      <c r="D57" s="276">
        <f>SUM(D55:D56)</f>
        <v>10</v>
      </c>
      <c r="E57" s="356">
        <v>0</v>
      </c>
      <c r="F57" s="276">
        <f>SUM(F55:F56)</f>
        <v>26</v>
      </c>
      <c r="G57" s="356">
        <v>0</v>
      </c>
      <c r="H57" s="276">
        <f>SUM(H55:H56)</f>
        <v>64</v>
      </c>
      <c r="I57" s="356">
        <v>0</v>
      </c>
      <c r="J57" s="276">
        <f>SUM(J55:J56)</f>
        <v>100</v>
      </c>
      <c r="K57" s="276">
        <f>SUM(K55:K56)</f>
        <v>0</v>
      </c>
      <c r="L57" s="279"/>
      <c r="M57" s="357"/>
    </row>
    <row r="58" spans="1:51" ht="12" x14ac:dyDescent="0.2">
      <c r="A58" s="178"/>
      <c r="B58" s="281" t="s">
        <v>173</v>
      </c>
      <c r="C58" s="342">
        <f>SUM(C49,C57)</f>
        <v>27</v>
      </c>
      <c r="D58" s="342">
        <f>SUM(D49,D57)</f>
        <v>34</v>
      </c>
      <c r="E58" s="343">
        <v>0</v>
      </c>
      <c r="F58" s="342">
        <f>SUM(F49,F57)</f>
        <v>102</v>
      </c>
      <c r="G58" s="310">
        <v>0</v>
      </c>
      <c r="H58" s="342">
        <f>SUM(H49,H57)</f>
        <v>92</v>
      </c>
      <c r="I58" s="343">
        <v>0</v>
      </c>
      <c r="J58" s="342">
        <f>SUM(J49,J57)</f>
        <v>228</v>
      </c>
      <c r="K58" s="342">
        <f>SUM(K49,K57)</f>
        <v>0</v>
      </c>
      <c r="L58" s="297"/>
      <c r="M58" s="194"/>
    </row>
    <row r="59" spans="1:51" s="219" customFormat="1" ht="15" customHeight="1" x14ac:dyDescent="0.2">
      <c r="A59" s="178"/>
      <c r="B59" s="274"/>
      <c r="C59" s="317"/>
      <c r="D59" s="317"/>
      <c r="E59" s="317"/>
      <c r="F59" s="317"/>
      <c r="G59" s="317"/>
      <c r="H59" s="317"/>
      <c r="I59" s="317"/>
      <c r="J59" s="317"/>
      <c r="K59" s="317"/>
      <c r="L59" s="361"/>
      <c r="M59" s="178"/>
      <c r="AQ59" s="362"/>
      <c r="AR59" s="362"/>
      <c r="AS59" s="362"/>
    </row>
    <row r="60" spans="1:51" ht="12.75" customHeight="1" x14ac:dyDescent="0.2">
      <c r="A60" s="311"/>
      <c r="B60" s="312" t="s">
        <v>251</v>
      </c>
      <c r="C60" s="363">
        <f>C19+C38+C58</f>
        <v>60</v>
      </c>
      <c r="D60" s="363">
        <f>D19+D38+D58</f>
        <v>92</v>
      </c>
      <c r="E60" s="363">
        <v>0</v>
      </c>
      <c r="F60" s="363">
        <f>F19+F38+F58</f>
        <v>216</v>
      </c>
      <c r="G60" s="363">
        <v>0</v>
      </c>
      <c r="H60" s="363">
        <f>H19+H38+H58</f>
        <v>184</v>
      </c>
      <c r="I60" s="363">
        <v>0</v>
      </c>
      <c r="J60" s="363">
        <f>J19+J38+J58</f>
        <v>492</v>
      </c>
      <c r="K60" s="363">
        <f>K19+K38+K58</f>
        <v>0</v>
      </c>
      <c r="L60" s="313">
        <f>SUM(L56)</f>
        <v>32</v>
      </c>
      <c r="M60" s="220"/>
    </row>
    <row r="61" spans="1:51" ht="15" customHeight="1" x14ac:dyDescent="0.2">
      <c r="L61" s="364"/>
    </row>
  </sheetData>
  <mergeCells count="120">
    <mergeCell ref="O41:T41"/>
    <mergeCell ref="U41:AD41"/>
    <mergeCell ref="AE41:AH41"/>
    <mergeCell ref="AI41:AP41"/>
    <mergeCell ref="AK42:AL42"/>
    <mergeCell ref="U52:V52"/>
    <mergeCell ref="W52:X52"/>
    <mergeCell ref="Y52:Z52"/>
    <mergeCell ref="AA52:AB52"/>
    <mergeCell ref="AC52:AD52"/>
    <mergeCell ref="O51:T51"/>
    <mergeCell ref="U51:AD51"/>
    <mergeCell ref="AE51:AH51"/>
    <mergeCell ref="AI51:AP51"/>
    <mergeCell ref="U42:V42"/>
    <mergeCell ref="W42:X42"/>
    <mergeCell ref="Y42:Z42"/>
    <mergeCell ref="AA42:AB42"/>
    <mergeCell ref="AC42:AD42"/>
    <mergeCell ref="AI42:AJ42"/>
    <mergeCell ref="AX52:AY52"/>
    <mergeCell ref="AI52:AJ52"/>
    <mergeCell ref="AK52:AL52"/>
    <mergeCell ref="AM52:AN52"/>
    <mergeCell ref="AO52:AP52"/>
    <mergeCell ref="AT52:AU52"/>
    <mergeCell ref="AV52:AW52"/>
    <mergeCell ref="AM42:AN42"/>
    <mergeCell ref="AO42:AP42"/>
    <mergeCell ref="AT42:AU42"/>
    <mergeCell ref="AT51:AY51"/>
    <mergeCell ref="AQ51:AS51"/>
    <mergeCell ref="O31:T31"/>
    <mergeCell ref="U31:AD31"/>
    <mergeCell ref="AE31:AH31"/>
    <mergeCell ref="AI31:AP31"/>
    <mergeCell ref="AT31:AY31"/>
    <mergeCell ref="U32:V32"/>
    <mergeCell ref="W32:X32"/>
    <mergeCell ref="Y32:Z32"/>
    <mergeCell ref="AA32:AB32"/>
    <mergeCell ref="AC32:AD32"/>
    <mergeCell ref="AI32:AJ32"/>
    <mergeCell ref="AK32:AL32"/>
    <mergeCell ref="AM32:AN32"/>
    <mergeCell ref="AO32:AP32"/>
    <mergeCell ref="AT32:AU32"/>
    <mergeCell ref="AV32:AW32"/>
    <mergeCell ref="AQ31:AS31"/>
    <mergeCell ref="AX32:AY32"/>
    <mergeCell ref="AE40:AP40"/>
    <mergeCell ref="AT40:AY40"/>
    <mergeCell ref="AV42:AW42"/>
    <mergeCell ref="AX42:AY42"/>
    <mergeCell ref="U23:V23"/>
    <mergeCell ref="W23:X23"/>
    <mergeCell ref="Y23:Z23"/>
    <mergeCell ref="AA23:AB23"/>
    <mergeCell ref="AC23:AD23"/>
    <mergeCell ref="AI23:AJ23"/>
    <mergeCell ref="AK23:AL23"/>
    <mergeCell ref="AM23:AN23"/>
    <mergeCell ref="AO23:AP23"/>
    <mergeCell ref="AT23:AU23"/>
    <mergeCell ref="AQ40:AS40"/>
    <mergeCell ref="AQ41:AS41"/>
    <mergeCell ref="AV23:AW23"/>
    <mergeCell ref="AX23:AY23"/>
    <mergeCell ref="AT41:AY41"/>
    <mergeCell ref="O22:T22"/>
    <mergeCell ref="U22:AD22"/>
    <mergeCell ref="AE22:AH22"/>
    <mergeCell ref="AI22:AP22"/>
    <mergeCell ref="AT22:AY22"/>
    <mergeCell ref="AI9:AJ9"/>
    <mergeCell ref="AK9:AL9"/>
    <mergeCell ref="AM9:AN9"/>
    <mergeCell ref="AO9:AP9"/>
    <mergeCell ref="AT9:AU9"/>
    <mergeCell ref="AV9:AW9"/>
    <mergeCell ref="AE21:AP21"/>
    <mergeCell ref="AT21:AY21"/>
    <mergeCell ref="AQ21:AS21"/>
    <mergeCell ref="AQ22:AS22"/>
    <mergeCell ref="AX9:AY9"/>
    <mergeCell ref="O8:T8"/>
    <mergeCell ref="U8:AD8"/>
    <mergeCell ref="AE8:AH8"/>
    <mergeCell ref="AI8:AP8"/>
    <mergeCell ref="AT8:AY8"/>
    <mergeCell ref="U9:V9"/>
    <mergeCell ref="W9:X9"/>
    <mergeCell ref="Y9:Z9"/>
    <mergeCell ref="AA9:AB9"/>
    <mergeCell ref="AC9:AD9"/>
    <mergeCell ref="AQ8:AS8"/>
    <mergeCell ref="D5:L5"/>
    <mergeCell ref="D23:L23"/>
    <mergeCell ref="D42:L42"/>
    <mergeCell ref="AE3:AP3"/>
    <mergeCell ref="AT3:AY3"/>
    <mergeCell ref="O4:T4"/>
    <mergeCell ref="U4:AD4"/>
    <mergeCell ref="AE4:AH4"/>
    <mergeCell ref="AI4:AP4"/>
    <mergeCell ref="AT4:AY4"/>
    <mergeCell ref="AK5:AL5"/>
    <mergeCell ref="AM5:AN5"/>
    <mergeCell ref="AO5:AP5"/>
    <mergeCell ref="AT5:AU5"/>
    <mergeCell ref="AV5:AW5"/>
    <mergeCell ref="AX5:AY5"/>
    <mergeCell ref="U5:V5"/>
    <mergeCell ref="W5:X5"/>
    <mergeCell ref="Y5:Z5"/>
    <mergeCell ref="AA5:AB5"/>
    <mergeCell ref="AC5:AD5"/>
    <mergeCell ref="AI5:AJ5"/>
    <mergeCell ref="AQ3:AS3"/>
    <mergeCell ref="AQ4:AS4"/>
  </mergeCells>
  <pageMargins left="0.25" right="0.25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D036-5BFA-4BE7-BA0F-7EDF145F6B33}">
  <dimension ref="A1:AN60"/>
  <sheetViews>
    <sheetView tabSelected="1" workbookViewId="0">
      <selection activeCell="J40" sqref="J40"/>
    </sheetView>
  </sheetViews>
  <sheetFormatPr baseColWidth="10" defaultColWidth="12.5703125" defaultRowHeight="15" customHeight="1" x14ac:dyDescent="0.2"/>
  <cols>
    <col min="1" max="1" width="25.28515625" style="317" bestFit="1" customWidth="1"/>
    <col min="2" max="2" width="41" style="317" customWidth="1"/>
    <col min="3" max="3" width="12.7109375" style="317" customWidth="1"/>
    <col min="4" max="4" width="5.85546875" style="317" customWidth="1"/>
    <col min="5" max="5" width="7" style="317" bestFit="1" customWidth="1"/>
    <col min="6" max="6" width="4" style="317" bestFit="1" customWidth="1"/>
    <col min="7" max="7" width="10.140625" style="317" customWidth="1"/>
    <col min="8" max="8" width="5.42578125" style="178" customWidth="1"/>
    <col min="9" max="9" width="9.140625" style="178" customWidth="1"/>
    <col min="10" max="10" width="12.5703125" style="178"/>
    <col min="11" max="11" width="9.85546875" style="178" bestFit="1" customWidth="1"/>
    <col min="12" max="12" width="15.85546875" style="178" customWidth="1"/>
    <col min="13" max="13" width="5.5703125" style="178" customWidth="1"/>
    <col min="14" max="14" width="7.140625" style="178" customWidth="1"/>
    <col min="15" max="15" width="5.5703125" style="178" bestFit="1" customWidth="1"/>
    <col min="16" max="17" width="4.42578125" style="178" bestFit="1" customWidth="1"/>
    <col min="18" max="18" width="4.85546875" style="178" customWidth="1"/>
    <col min="19" max="19" width="4.42578125" style="178" bestFit="1" customWidth="1"/>
    <col min="20" max="20" width="4.85546875" style="178" customWidth="1"/>
    <col min="21" max="21" width="4.42578125" style="178" bestFit="1" customWidth="1"/>
    <col min="22" max="22" width="4.85546875" style="178" customWidth="1"/>
    <col min="23" max="24" width="5.5703125" style="178" bestFit="1" customWidth="1"/>
    <col min="25" max="26" width="4.42578125" style="178" bestFit="1" customWidth="1"/>
    <col min="27" max="27" width="5.7109375" style="178" bestFit="1" customWidth="1"/>
    <col min="28" max="28" width="4.42578125" style="178" bestFit="1" customWidth="1"/>
    <col min="29" max="29" width="5.7109375" style="178" bestFit="1" customWidth="1"/>
    <col min="30" max="30" width="4.42578125" style="178" bestFit="1" customWidth="1"/>
    <col min="31" max="31" width="5.7109375" style="178" bestFit="1" customWidth="1"/>
    <col min="32" max="34" width="5.7109375" style="178" customWidth="1"/>
    <col min="35" max="40" width="5.140625" style="178" customWidth="1"/>
    <col min="41" max="16384" width="12.5703125" style="178"/>
  </cols>
  <sheetData>
    <row r="1" spans="1:40" ht="15" customHeight="1" x14ac:dyDescent="0.2">
      <c r="A1" s="178"/>
      <c r="B1" s="398"/>
      <c r="C1" s="226" t="s">
        <v>0</v>
      </c>
      <c r="D1" s="314"/>
      <c r="E1" s="314"/>
      <c r="F1" s="174" t="s">
        <v>1</v>
      </c>
      <c r="G1" s="314"/>
      <c r="H1" s="314"/>
      <c r="I1" s="314"/>
      <c r="J1" s="226"/>
      <c r="K1" s="314"/>
      <c r="L1" s="174"/>
    </row>
    <row r="2" spans="1:40" ht="15" customHeight="1" thickBot="1" x14ac:dyDescent="0.25">
      <c r="A2" s="178"/>
      <c r="B2" s="398"/>
      <c r="C2" s="226" t="s">
        <v>2</v>
      </c>
      <c r="D2" s="314"/>
      <c r="E2" s="314"/>
      <c r="F2" s="175"/>
      <c r="G2" s="314"/>
      <c r="H2" s="314"/>
      <c r="I2" s="314"/>
      <c r="J2" s="226"/>
      <c r="K2" s="314"/>
      <c r="L2" s="175"/>
      <c r="N2" s="79" t="s">
        <v>290</v>
      </c>
      <c r="O2" s="176"/>
      <c r="P2" s="176"/>
      <c r="Q2" s="458"/>
      <c r="R2" s="176"/>
      <c r="S2" s="176"/>
      <c r="T2" s="176"/>
      <c r="U2" s="176"/>
      <c r="V2" s="176"/>
      <c r="W2" s="176"/>
      <c r="X2" s="176"/>
      <c r="Y2" s="176"/>
      <c r="Z2" s="458"/>
      <c r="AA2" s="176"/>
      <c r="AB2" s="176"/>
      <c r="AC2" s="176"/>
      <c r="AD2" s="176"/>
      <c r="AE2" s="176"/>
      <c r="AF2" s="176"/>
      <c r="AG2" s="176"/>
      <c r="AH2" s="176"/>
      <c r="AI2" s="177"/>
      <c r="AJ2" s="177"/>
      <c r="AK2" s="177"/>
      <c r="AL2" s="177"/>
      <c r="AM2" s="177"/>
      <c r="AN2" s="177"/>
    </row>
    <row r="3" spans="1:40" ht="31.5" customHeight="1" thickBot="1" x14ac:dyDescent="0.25">
      <c r="A3" s="178"/>
      <c r="B3" s="399"/>
      <c r="C3" s="226" t="s">
        <v>3</v>
      </c>
      <c r="F3" s="174" t="s">
        <v>17</v>
      </c>
      <c r="H3" s="317"/>
      <c r="I3" s="317"/>
      <c r="J3" s="226"/>
      <c r="K3" s="317"/>
      <c r="L3" s="174"/>
      <c r="N3" s="626" t="s">
        <v>49</v>
      </c>
      <c r="O3" s="627"/>
      <c r="P3" s="627"/>
      <c r="Q3" s="627"/>
      <c r="R3" s="627"/>
      <c r="S3" s="627"/>
      <c r="T3" s="627"/>
      <c r="U3" s="627"/>
      <c r="V3" s="628"/>
      <c r="W3" s="565" t="s">
        <v>50</v>
      </c>
      <c r="X3" s="566"/>
      <c r="Y3" s="566"/>
      <c r="Z3" s="566"/>
      <c r="AA3" s="566"/>
      <c r="AB3" s="566"/>
      <c r="AC3" s="566"/>
      <c r="AD3" s="566"/>
      <c r="AE3" s="567"/>
      <c r="AF3" s="622" t="s">
        <v>75</v>
      </c>
      <c r="AG3" s="623"/>
      <c r="AH3" s="624"/>
      <c r="AI3" s="606" t="s">
        <v>74</v>
      </c>
      <c r="AJ3" s="607"/>
      <c r="AK3" s="607"/>
      <c r="AL3" s="607"/>
      <c r="AM3" s="607"/>
      <c r="AN3" s="608"/>
    </row>
    <row r="4" spans="1:40" ht="27" customHeight="1" x14ac:dyDescent="0.2">
      <c r="A4" s="178"/>
      <c r="B4" s="399"/>
      <c r="C4" s="226" t="s">
        <v>3</v>
      </c>
      <c r="F4" s="178"/>
      <c r="H4" s="317"/>
      <c r="I4" s="317"/>
      <c r="J4" s="226"/>
      <c r="K4" s="317"/>
      <c r="N4" s="612" t="s">
        <v>51</v>
      </c>
      <c r="O4" s="572"/>
      <c r="P4" s="573"/>
      <c r="Q4" s="574" t="s">
        <v>52</v>
      </c>
      <c r="R4" s="575"/>
      <c r="S4" s="575"/>
      <c r="T4" s="575"/>
      <c r="U4" s="575"/>
      <c r="V4" s="576"/>
      <c r="W4" s="577" t="s">
        <v>53</v>
      </c>
      <c r="X4" s="578"/>
      <c r="Y4" s="579"/>
      <c r="Z4" s="577" t="s">
        <v>54</v>
      </c>
      <c r="AA4" s="578"/>
      <c r="AB4" s="578"/>
      <c r="AC4" s="578"/>
      <c r="AD4" s="578"/>
      <c r="AE4" s="579"/>
      <c r="AF4" s="625" t="s">
        <v>80</v>
      </c>
      <c r="AG4" s="625"/>
      <c r="AH4" s="625"/>
      <c r="AI4" s="600" t="s">
        <v>55</v>
      </c>
      <c r="AJ4" s="601"/>
      <c r="AK4" s="601"/>
      <c r="AL4" s="601"/>
      <c r="AM4" s="601"/>
      <c r="AN4" s="602"/>
    </row>
    <row r="5" spans="1:40" ht="15" customHeight="1" x14ac:dyDescent="0.2">
      <c r="A5" s="232" t="s">
        <v>224</v>
      </c>
      <c r="B5" s="232" t="s">
        <v>223</v>
      </c>
      <c r="C5" s="233" t="s">
        <v>4</v>
      </c>
      <c r="D5" s="562" t="s">
        <v>219</v>
      </c>
      <c r="E5" s="563"/>
      <c r="F5" s="563"/>
      <c r="G5" s="563"/>
      <c r="H5" s="563"/>
      <c r="I5" s="563"/>
      <c r="J5" s="563"/>
      <c r="K5" s="563"/>
      <c r="L5" s="564"/>
      <c r="N5" s="179" t="s">
        <v>56</v>
      </c>
      <c r="O5" s="222" t="s">
        <v>58</v>
      </c>
      <c r="P5" s="223" t="s">
        <v>60</v>
      </c>
      <c r="Q5" s="590" t="s">
        <v>56</v>
      </c>
      <c r="R5" s="591"/>
      <c r="S5" s="591" t="s">
        <v>62</v>
      </c>
      <c r="T5" s="591"/>
      <c r="U5" s="591" t="s">
        <v>60</v>
      </c>
      <c r="V5" s="592"/>
      <c r="W5" s="180" t="s">
        <v>56</v>
      </c>
      <c r="X5" s="181" t="s">
        <v>58</v>
      </c>
      <c r="Y5" s="370" t="s">
        <v>60</v>
      </c>
      <c r="Z5" s="593" t="s">
        <v>56</v>
      </c>
      <c r="AA5" s="584"/>
      <c r="AB5" s="583" t="s">
        <v>62</v>
      </c>
      <c r="AC5" s="584"/>
      <c r="AD5" s="583" t="s">
        <v>60</v>
      </c>
      <c r="AE5" s="585"/>
      <c r="AF5" s="400" t="s">
        <v>72</v>
      </c>
      <c r="AG5" s="400" t="s">
        <v>73</v>
      </c>
      <c r="AH5" s="400" t="s">
        <v>9</v>
      </c>
      <c r="AI5" s="586" t="s">
        <v>56</v>
      </c>
      <c r="AJ5" s="587"/>
      <c r="AK5" s="588" t="s">
        <v>62</v>
      </c>
      <c r="AL5" s="587"/>
      <c r="AM5" s="588" t="s">
        <v>60</v>
      </c>
      <c r="AN5" s="589"/>
    </row>
    <row r="6" spans="1:40" ht="33" customHeight="1" x14ac:dyDescent="0.2">
      <c r="A6" s="237" t="s">
        <v>226</v>
      </c>
      <c r="B6" s="232" t="s">
        <v>5</v>
      </c>
      <c r="C6" s="238"/>
      <c r="D6" s="239" t="s">
        <v>6</v>
      </c>
      <c r="E6" s="239" t="s">
        <v>7</v>
      </c>
      <c r="F6" s="240" t="s">
        <v>8</v>
      </c>
      <c r="G6" s="241" t="s">
        <v>7</v>
      </c>
      <c r="H6" s="240" t="s">
        <v>9</v>
      </c>
      <c r="I6" s="241" t="s">
        <v>10</v>
      </c>
      <c r="J6" s="242" t="s">
        <v>11</v>
      </c>
      <c r="K6" s="402" t="s">
        <v>12</v>
      </c>
      <c r="L6" s="182" t="s">
        <v>13</v>
      </c>
      <c r="N6" s="183" t="s">
        <v>63</v>
      </c>
      <c r="O6" s="184" t="s">
        <v>63</v>
      </c>
      <c r="P6" s="185" t="s">
        <v>63</v>
      </c>
      <c r="Q6" s="459" t="s">
        <v>63</v>
      </c>
      <c r="R6" s="184" t="s">
        <v>64</v>
      </c>
      <c r="S6" s="184" t="s">
        <v>63</v>
      </c>
      <c r="T6" s="184" t="s">
        <v>64</v>
      </c>
      <c r="U6" s="184" t="s">
        <v>63</v>
      </c>
      <c r="V6" s="185" t="s">
        <v>64</v>
      </c>
      <c r="W6" s="186" t="s">
        <v>63</v>
      </c>
      <c r="X6" s="187" t="s">
        <v>63</v>
      </c>
      <c r="Y6" s="188" t="s">
        <v>63</v>
      </c>
      <c r="Z6" s="464" t="s">
        <v>63</v>
      </c>
      <c r="AA6" s="187" t="s">
        <v>64</v>
      </c>
      <c r="AB6" s="187" t="s">
        <v>63</v>
      </c>
      <c r="AC6" s="187" t="s">
        <v>64</v>
      </c>
      <c r="AD6" s="187" t="s">
        <v>63</v>
      </c>
      <c r="AE6" s="188" t="s">
        <v>64</v>
      </c>
      <c r="AF6" s="376" t="s">
        <v>63</v>
      </c>
      <c r="AG6" s="248" t="s">
        <v>63</v>
      </c>
      <c r="AH6" s="376" t="s">
        <v>63</v>
      </c>
      <c r="AI6" s="250" t="s">
        <v>63</v>
      </c>
      <c r="AJ6" s="251" t="s">
        <v>64</v>
      </c>
      <c r="AK6" s="251" t="s">
        <v>63</v>
      </c>
      <c r="AL6" s="251" t="s">
        <v>64</v>
      </c>
      <c r="AM6" s="251" t="s">
        <v>63</v>
      </c>
      <c r="AN6" s="252" t="s">
        <v>64</v>
      </c>
    </row>
    <row r="7" spans="1:40" ht="15" customHeight="1" x14ac:dyDescent="0.2">
      <c r="A7" s="290" t="s">
        <v>174</v>
      </c>
      <c r="B7" s="260" t="s">
        <v>102</v>
      </c>
      <c r="C7" s="268"/>
      <c r="D7" s="348"/>
      <c r="E7" s="348"/>
      <c r="F7" s="348"/>
      <c r="G7" s="348"/>
      <c r="H7" s="348"/>
      <c r="I7" s="348"/>
      <c r="J7" s="289" t="s">
        <v>17</v>
      </c>
      <c r="K7" s="289" t="s">
        <v>17</v>
      </c>
      <c r="L7" s="189"/>
      <c r="N7" s="190"/>
      <c r="O7" s="191"/>
      <c r="P7" s="192"/>
      <c r="Q7" s="460"/>
      <c r="R7" s="191"/>
      <c r="S7" s="191"/>
      <c r="T7" s="191"/>
      <c r="U7" s="191"/>
      <c r="V7" s="192"/>
      <c r="W7" s="190"/>
      <c r="X7" s="191"/>
      <c r="Y7" s="192"/>
      <c r="Z7" s="460"/>
      <c r="AA7" s="191"/>
      <c r="AB7" s="191"/>
      <c r="AC7" s="191"/>
      <c r="AD7" s="191"/>
      <c r="AE7" s="192"/>
      <c r="AF7" s="377"/>
      <c r="AG7" s="330"/>
      <c r="AH7" s="486"/>
      <c r="AI7" s="383"/>
      <c r="AJ7" s="330"/>
      <c r="AK7" s="330"/>
      <c r="AL7" s="330"/>
      <c r="AM7" s="330"/>
      <c r="AN7" s="384"/>
    </row>
    <row r="8" spans="1:40" ht="15" customHeight="1" x14ac:dyDescent="0.2">
      <c r="A8" s="301" t="s">
        <v>175</v>
      </c>
      <c r="B8" s="292" t="s">
        <v>176</v>
      </c>
      <c r="C8" s="349">
        <v>5</v>
      </c>
      <c r="D8" s="349">
        <v>22</v>
      </c>
      <c r="E8" s="349">
        <v>0</v>
      </c>
      <c r="F8" s="349">
        <v>8</v>
      </c>
      <c r="G8" s="403">
        <v>0</v>
      </c>
      <c r="H8" s="349">
        <v>0</v>
      </c>
      <c r="I8" s="349">
        <v>0</v>
      </c>
      <c r="J8" s="289">
        <f>SUM(D8,F8,H8)</f>
        <v>30</v>
      </c>
      <c r="K8" s="289">
        <f>((D8*E8)*1.5)+((F8*G8)*1)+((H8*I8)*1)</f>
        <v>0</v>
      </c>
      <c r="L8" s="204" t="s">
        <v>220</v>
      </c>
      <c r="N8" s="404" t="s">
        <v>285</v>
      </c>
      <c r="O8" s="359"/>
      <c r="P8" s="405"/>
      <c r="Q8" s="404">
        <v>2.5</v>
      </c>
      <c r="R8" s="359" t="s">
        <v>255</v>
      </c>
      <c r="S8" s="359"/>
      <c r="T8" s="359"/>
      <c r="U8" s="359"/>
      <c r="V8" s="405"/>
      <c r="W8" s="197"/>
      <c r="X8" s="198"/>
      <c r="Y8" s="199"/>
      <c r="Z8" s="465">
        <v>5</v>
      </c>
      <c r="AA8" s="198" t="s">
        <v>255</v>
      </c>
      <c r="AB8" s="198"/>
      <c r="AC8" s="198"/>
      <c r="AD8" s="198"/>
      <c r="AE8" s="199"/>
      <c r="AF8" s="178" t="s">
        <v>286</v>
      </c>
      <c r="AG8" s="178" t="s">
        <v>255</v>
      </c>
      <c r="AI8" s="404"/>
      <c r="AJ8" s="359"/>
      <c r="AK8" s="359"/>
      <c r="AL8" s="359"/>
      <c r="AM8" s="359"/>
      <c r="AN8" s="405"/>
    </row>
    <row r="9" spans="1:40" ht="12" x14ac:dyDescent="0.2">
      <c r="A9" s="406" t="s">
        <v>177</v>
      </c>
      <c r="B9" s="407" t="s">
        <v>178</v>
      </c>
      <c r="C9" s="408"/>
      <c r="D9" s="408"/>
      <c r="E9" s="408"/>
      <c r="F9" s="409"/>
      <c r="G9" s="410"/>
      <c r="H9" s="408"/>
      <c r="I9" s="410"/>
      <c r="J9" s="410" t="s">
        <v>17</v>
      </c>
      <c r="K9" s="410" t="s">
        <v>17</v>
      </c>
      <c r="L9" s="209"/>
      <c r="N9" s="190"/>
      <c r="O9" s="191"/>
      <c r="P9" s="192"/>
      <c r="Q9" s="460"/>
      <c r="R9" s="191"/>
      <c r="S9" s="191"/>
      <c r="T9" s="191"/>
      <c r="U9" s="191"/>
      <c r="V9" s="192"/>
      <c r="W9" s="190"/>
      <c r="X9" s="191"/>
      <c r="Y9" s="192"/>
      <c r="Z9" s="460"/>
      <c r="AA9" s="191"/>
      <c r="AB9" s="191"/>
      <c r="AC9" s="191"/>
      <c r="AD9" s="191"/>
      <c r="AE9" s="192"/>
      <c r="AF9" s="377"/>
      <c r="AG9" s="330"/>
      <c r="AH9" s="486"/>
      <c r="AI9" s="206"/>
      <c r="AJ9" s="207"/>
      <c r="AK9" s="207"/>
      <c r="AL9" s="207"/>
      <c r="AM9" s="207"/>
      <c r="AN9" s="208"/>
    </row>
    <row r="10" spans="1:40" ht="15" customHeight="1" x14ac:dyDescent="0.2">
      <c r="A10" s="301" t="s">
        <v>179</v>
      </c>
      <c r="B10" s="292" t="s">
        <v>180</v>
      </c>
      <c r="C10" s="349">
        <v>3</v>
      </c>
      <c r="D10" s="349">
        <v>16</v>
      </c>
      <c r="E10" s="349">
        <v>0</v>
      </c>
      <c r="F10" s="403">
        <v>4</v>
      </c>
      <c r="G10" s="403">
        <v>0</v>
      </c>
      <c r="H10" s="349">
        <v>0</v>
      </c>
      <c r="I10" s="403">
        <v>0</v>
      </c>
      <c r="J10" s="289">
        <f>SUM(D10,F10,H10)</f>
        <v>20</v>
      </c>
      <c r="K10" s="289">
        <f>((D10*E10)*1.5)+((F10*G10)*1)+((H10*I10)*1)</f>
        <v>0</v>
      </c>
      <c r="L10" s="204" t="s">
        <v>220</v>
      </c>
      <c r="N10" s="193" t="s">
        <v>265</v>
      </c>
      <c r="O10" s="194"/>
      <c r="P10" s="390"/>
      <c r="Q10" s="442">
        <v>1.5</v>
      </c>
      <c r="R10" s="195" t="s">
        <v>255</v>
      </c>
      <c r="S10" s="195"/>
      <c r="T10" s="195"/>
      <c r="U10" s="195"/>
      <c r="V10" s="196"/>
      <c r="W10" s="197"/>
      <c r="X10" s="198"/>
      <c r="Y10" s="199"/>
      <c r="Z10" s="465">
        <v>3</v>
      </c>
      <c r="AA10" s="198" t="s">
        <v>255</v>
      </c>
      <c r="AB10" s="198"/>
      <c r="AC10" s="198"/>
      <c r="AD10" s="198"/>
      <c r="AE10" s="199"/>
      <c r="AF10" s="200" t="s">
        <v>281</v>
      </c>
      <c r="AG10" s="200" t="s">
        <v>255</v>
      </c>
      <c r="AH10" s="200"/>
      <c r="AI10" s="201"/>
      <c r="AJ10" s="202"/>
      <c r="AK10" s="202"/>
      <c r="AL10" s="202"/>
      <c r="AM10" s="202"/>
      <c r="AN10" s="203"/>
    </row>
    <row r="11" spans="1:40" ht="15" customHeight="1" thickBot="1" x14ac:dyDescent="0.25">
      <c r="A11" s="178"/>
      <c r="B11" s="411" t="s">
        <v>20</v>
      </c>
      <c r="C11" s="282">
        <f>SUM(C7:C10)</f>
        <v>8</v>
      </c>
      <c r="D11" s="282">
        <f>SUM(D7:D10)</f>
        <v>38</v>
      </c>
      <c r="E11" s="343">
        <v>0</v>
      </c>
      <c r="F11" s="282">
        <f>SUM(F7:F10)</f>
        <v>12</v>
      </c>
      <c r="G11" s="343">
        <v>0</v>
      </c>
      <c r="H11" s="282">
        <f>SUM(H7:H10)</f>
        <v>0</v>
      </c>
      <c r="I11" s="343">
        <v>0</v>
      </c>
      <c r="J11" s="412">
        <f>SUM(D11,F11,H11)</f>
        <v>50</v>
      </c>
      <c r="K11" s="412">
        <f>((D11*E11)*1.5)+((F11*G11)*1)+((H11*I11)*1)</f>
        <v>0</v>
      </c>
      <c r="L11" s="194"/>
      <c r="N11" s="339"/>
      <c r="O11" s="340"/>
      <c r="P11" s="391"/>
      <c r="Q11" s="461"/>
      <c r="R11" s="392"/>
      <c r="S11" s="392"/>
      <c r="T11" s="392"/>
      <c r="U11" s="392"/>
      <c r="V11" s="393"/>
      <c r="W11" s="394"/>
      <c r="X11" s="395"/>
      <c r="Y11" s="396"/>
      <c r="Z11" s="466"/>
      <c r="AA11" s="395"/>
      <c r="AB11" s="395"/>
      <c r="AC11" s="395"/>
      <c r="AD11" s="395"/>
      <c r="AE11" s="396"/>
      <c r="AF11" s="200"/>
      <c r="AG11" s="200"/>
      <c r="AH11" s="200"/>
      <c r="AI11" s="451"/>
      <c r="AJ11" s="449"/>
      <c r="AK11" s="449"/>
      <c r="AL11" s="449"/>
      <c r="AM11" s="449"/>
      <c r="AN11" s="450"/>
    </row>
    <row r="12" spans="1:40" ht="15" customHeight="1" thickBot="1" x14ac:dyDescent="0.25">
      <c r="A12" s="178"/>
      <c r="B12" s="413"/>
      <c r="C12" s="414"/>
      <c r="D12" s="414"/>
      <c r="E12" s="415"/>
      <c r="F12" s="414"/>
      <c r="G12" s="415"/>
      <c r="H12" s="414"/>
      <c r="I12" s="415"/>
      <c r="J12" s="416"/>
      <c r="K12" s="416"/>
      <c r="P12" s="210"/>
      <c r="Q12" s="462"/>
      <c r="R12" s="211"/>
      <c r="S12" s="211"/>
      <c r="T12" s="211"/>
      <c r="U12" s="211"/>
      <c r="V12" s="211"/>
      <c r="W12" s="397"/>
      <c r="X12" s="397"/>
      <c r="Y12" s="397"/>
      <c r="Z12" s="467"/>
      <c r="AA12" s="397"/>
      <c r="AB12" s="397"/>
      <c r="AC12" s="397"/>
      <c r="AD12" s="397"/>
      <c r="AE12" s="397"/>
      <c r="AF12" s="211"/>
      <c r="AG12" s="211"/>
      <c r="AH12" s="211"/>
      <c r="AI12" s="212"/>
      <c r="AJ12" s="212"/>
      <c r="AK12" s="212"/>
      <c r="AL12" s="212"/>
      <c r="AM12" s="212"/>
      <c r="AN12" s="212"/>
    </row>
    <row r="13" spans="1:40" ht="25.5" customHeight="1" x14ac:dyDescent="0.2">
      <c r="A13" s="178"/>
      <c r="B13" s="413"/>
      <c r="C13" s="414"/>
      <c r="D13" s="414"/>
      <c r="E13" s="415"/>
      <c r="F13" s="414"/>
      <c r="G13" s="415"/>
      <c r="H13" s="414"/>
      <c r="I13" s="415"/>
      <c r="J13" s="416"/>
      <c r="K13" s="416"/>
      <c r="N13" s="612" t="s">
        <v>51</v>
      </c>
      <c r="O13" s="572"/>
      <c r="P13" s="573"/>
      <c r="Q13" s="574" t="s">
        <v>52</v>
      </c>
      <c r="R13" s="575"/>
      <c r="S13" s="575"/>
      <c r="T13" s="575"/>
      <c r="U13" s="575"/>
      <c r="V13" s="576"/>
      <c r="W13" s="577" t="s">
        <v>53</v>
      </c>
      <c r="X13" s="578"/>
      <c r="Y13" s="579"/>
      <c r="Z13" s="577" t="s">
        <v>54</v>
      </c>
      <c r="AA13" s="578"/>
      <c r="AB13" s="578"/>
      <c r="AC13" s="578"/>
      <c r="AD13" s="578"/>
      <c r="AE13" s="579"/>
      <c r="AF13" s="613" t="s">
        <v>80</v>
      </c>
      <c r="AG13" s="614"/>
      <c r="AH13" s="615"/>
      <c r="AI13" s="600" t="s">
        <v>55</v>
      </c>
      <c r="AJ13" s="601"/>
      <c r="AK13" s="601"/>
      <c r="AL13" s="601"/>
      <c r="AM13" s="601"/>
      <c r="AN13" s="602"/>
    </row>
    <row r="14" spans="1:40" ht="15" customHeight="1" x14ac:dyDescent="0.2">
      <c r="A14" s="178"/>
      <c r="B14" s="413"/>
      <c r="C14" s="414"/>
      <c r="D14" s="414"/>
      <c r="E14" s="415"/>
      <c r="F14" s="414"/>
      <c r="G14" s="415"/>
      <c r="H14" s="414"/>
      <c r="I14" s="415"/>
      <c r="J14" s="416"/>
      <c r="K14" s="416"/>
      <c r="N14" s="179" t="s">
        <v>56</v>
      </c>
      <c r="O14" s="222" t="s">
        <v>58</v>
      </c>
      <c r="P14" s="223" t="s">
        <v>60</v>
      </c>
      <c r="Q14" s="590" t="s">
        <v>56</v>
      </c>
      <c r="R14" s="591"/>
      <c r="S14" s="591" t="s">
        <v>62</v>
      </c>
      <c r="T14" s="591"/>
      <c r="U14" s="591" t="s">
        <v>60</v>
      </c>
      <c r="V14" s="592"/>
      <c r="W14" s="180" t="s">
        <v>56</v>
      </c>
      <c r="X14" s="181" t="s">
        <v>58</v>
      </c>
      <c r="Y14" s="370" t="s">
        <v>60</v>
      </c>
      <c r="Z14" s="593" t="s">
        <v>56</v>
      </c>
      <c r="AA14" s="584"/>
      <c r="AB14" s="583" t="s">
        <v>62</v>
      </c>
      <c r="AC14" s="584"/>
      <c r="AD14" s="583" t="s">
        <v>60</v>
      </c>
      <c r="AE14" s="585"/>
      <c r="AF14" s="417" t="s">
        <v>72</v>
      </c>
      <c r="AG14" s="400" t="s">
        <v>73</v>
      </c>
      <c r="AH14" s="401" t="s">
        <v>9</v>
      </c>
      <c r="AI14" s="586" t="s">
        <v>56</v>
      </c>
      <c r="AJ14" s="587"/>
      <c r="AK14" s="588" t="s">
        <v>62</v>
      </c>
      <c r="AL14" s="587"/>
      <c r="AM14" s="588" t="s">
        <v>60</v>
      </c>
      <c r="AN14" s="589"/>
    </row>
    <row r="15" spans="1:40" ht="27" customHeight="1" x14ac:dyDescent="0.2">
      <c r="A15" s="237" t="s">
        <v>225</v>
      </c>
      <c r="B15" s="418" t="s">
        <v>14</v>
      </c>
      <c r="C15" s="238"/>
      <c r="D15" s="239" t="s">
        <v>6</v>
      </c>
      <c r="E15" s="239" t="s">
        <v>7</v>
      </c>
      <c r="F15" s="240" t="s">
        <v>8</v>
      </c>
      <c r="G15" s="241" t="s">
        <v>7</v>
      </c>
      <c r="H15" s="240" t="s">
        <v>9</v>
      </c>
      <c r="I15" s="241" t="s">
        <v>10</v>
      </c>
      <c r="J15" s="242" t="s">
        <v>11</v>
      </c>
      <c r="K15" s="402" t="s">
        <v>12</v>
      </c>
      <c r="L15" s="182" t="s">
        <v>13</v>
      </c>
      <c r="N15" s="183" t="s">
        <v>63</v>
      </c>
      <c r="O15" s="184" t="s">
        <v>63</v>
      </c>
      <c r="P15" s="185" t="s">
        <v>63</v>
      </c>
      <c r="Q15" s="459" t="s">
        <v>63</v>
      </c>
      <c r="R15" s="184" t="s">
        <v>64</v>
      </c>
      <c r="S15" s="184" t="s">
        <v>63</v>
      </c>
      <c r="T15" s="184" t="s">
        <v>64</v>
      </c>
      <c r="U15" s="184" t="s">
        <v>63</v>
      </c>
      <c r="V15" s="185" t="s">
        <v>64</v>
      </c>
      <c r="W15" s="186" t="s">
        <v>63</v>
      </c>
      <c r="X15" s="187" t="s">
        <v>63</v>
      </c>
      <c r="Y15" s="188" t="s">
        <v>63</v>
      </c>
      <c r="Z15" s="464" t="s">
        <v>63</v>
      </c>
      <c r="AA15" s="187" t="s">
        <v>64</v>
      </c>
      <c r="AB15" s="187" t="s">
        <v>63</v>
      </c>
      <c r="AC15" s="187" t="s">
        <v>64</v>
      </c>
      <c r="AD15" s="187" t="s">
        <v>63</v>
      </c>
      <c r="AE15" s="188" t="s">
        <v>64</v>
      </c>
      <c r="AF15" s="247" t="s">
        <v>63</v>
      </c>
      <c r="AG15" s="248" t="s">
        <v>63</v>
      </c>
      <c r="AH15" s="249" t="s">
        <v>63</v>
      </c>
      <c r="AI15" s="250" t="s">
        <v>63</v>
      </c>
      <c r="AJ15" s="251" t="s">
        <v>64</v>
      </c>
      <c r="AK15" s="251" t="s">
        <v>63</v>
      </c>
      <c r="AL15" s="251" t="s">
        <v>64</v>
      </c>
      <c r="AM15" s="251" t="s">
        <v>63</v>
      </c>
      <c r="AN15" s="252" t="s">
        <v>64</v>
      </c>
    </row>
    <row r="16" spans="1:40" ht="12" x14ac:dyDescent="0.2">
      <c r="A16" s="406" t="s">
        <v>181</v>
      </c>
      <c r="B16" s="407" t="s">
        <v>182</v>
      </c>
      <c r="C16" s="408"/>
      <c r="D16" s="408"/>
      <c r="E16" s="408"/>
      <c r="F16" s="409"/>
      <c r="G16" s="410"/>
      <c r="H16" s="408"/>
      <c r="I16" s="410"/>
      <c r="J16" s="410" t="s">
        <v>17</v>
      </c>
      <c r="K16" s="410" t="s">
        <v>17</v>
      </c>
      <c r="L16" s="209"/>
      <c r="N16" s="190"/>
      <c r="O16" s="191"/>
      <c r="P16" s="192"/>
      <c r="Q16" s="460"/>
      <c r="R16" s="191"/>
      <c r="S16" s="191"/>
      <c r="T16" s="191"/>
      <c r="U16" s="191"/>
      <c r="V16" s="192"/>
      <c r="W16" s="190"/>
      <c r="X16" s="191"/>
      <c r="Y16" s="192"/>
      <c r="Z16" s="460"/>
      <c r="AA16" s="191"/>
      <c r="AB16" s="191"/>
      <c r="AC16" s="191"/>
      <c r="AD16" s="191"/>
      <c r="AE16" s="192"/>
      <c r="AF16" s="330"/>
      <c r="AG16" s="330"/>
      <c r="AH16" s="330"/>
      <c r="AI16" s="206"/>
      <c r="AJ16" s="207"/>
      <c r="AK16" s="207"/>
      <c r="AL16" s="207"/>
      <c r="AM16" s="207"/>
      <c r="AN16" s="208"/>
    </row>
    <row r="17" spans="1:40" ht="15" customHeight="1" x14ac:dyDescent="0.2">
      <c r="A17" s="301" t="s">
        <v>183</v>
      </c>
      <c r="B17" s="292" t="s">
        <v>184</v>
      </c>
      <c r="C17" s="349">
        <v>3</v>
      </c>
      <c r="D17" s="349">
        <v>14</v>
      </c>
      <c r="E17" s="349">
        <v>0</v>
      </c>
      <c r="F17" s="403">
        <v>6</v>
      </c>
      <c r="G17" s="403">
        <v>0</v>
      </c>
      <c r="H17" s="349">
        <v>0</v>
      </c>
      <c r="I17" s="403">
        <v>0</v>
      </c>
      <c r="J17" s="289">
        <f>SUM(D17,F17,H17)</f>
        <v>20</v>
      </c>
      <c r="K17" s="289">
        <f>((D17*E17)*1.5)+((F17*G17)*1)+((H17*I17)*1)</f>
        <v>0</v>
      </c>
      <c r="L17" s="204" t="s">
        <v>220</v>
      </c>
      <c r="N17" s="193" t="s">
        <v>265</v>
      </c>
      <c r="O17" s="194"/>
      <c r="P17" s="390"/>
      <c r="Q17" s="441">
        <v>1.5</v>
      </c>
      <c r="R17" s="195" t="s">
        <v>255</v>
      </c>
      <c r="S17" s="195"/>
      <c r="T17" s="195"/>
      <c r="U17" s="195"/>
      <c r="V17" s="196"/>
      <c r="W17" s="197"/>
      <c r="X17" s="198"/>
      <c r="Y17" s="199"/>
      <c r="Z17" s="465">
        <v>3</v>
      </c>
      <c r="AA17" s="198" t="s">
        <v>255</v>
      </c>
      <c r="AB17" s="198"/>
      <c r="AC17" s="198"/>
      <c r="AD17" s="198"/>
      <c r="AE17" s="199"/>
      <c r="AF17" s="200" t="s">
        <v>281</v>
      </c>
      <c r="AG17" s="195" t="s">
        <v>255</v>
      </c>
      <c r="AH17" s="200"/>
      <c r="AI17" s="201"/>
      <c r="AJ17" s="202"/>
      <c r="AK17" s="202"/>
      <c r="AL17" s="202"/>
      <c r="AM17" s="202"/>
      <c r="AN17" s="203"/>
    </row>
    <row r="18" spans="1:40" ht="15" customHeight="1" x14ac:dyDescent="0.2">
      <c r="A18" s="290" t="s">
        <v>185</v>
      </c>
      <c r="B18" s="260" t="s">
        <v>186</v>
      </c>
      <c r="C18" s="268"/>
      <c r="D18" s="348"/>
      <c r="E18" s="348"/>
      <c r="F18" s="348"/>
      <c r="G18" s="348"/>
      <c r="H18" s="348"/>
      <c r="I18" s="348"/>
      <c r="J18" s="348"/>
      <c r="K18" s="348"/>
      <c r="L18" s="189"/>
      <c r="N18" s="190"/>
      <c r="O18" s="191"/>
      <c r="P18" s="192"/>
      <c r="Q18" s="460"/>
      <c r="R18" s="191"/>
      <c r="S18" s="191"/>
      <c r="T18" s="191"/>
      <c r="U18" s="191"/>
      <c r="V18" s="192"/>
      <c r="W18" s="190"/>
      <c r="X18" s="191"/>
      <c r="Y18" s="192"/>
      <c r="Z18" s="460"/>
      <c r="AA18" s="191"/>
      <c r="AB18" s="191"/>
      <c r="AC18" s="191"/>
      <c r="AD18" s="191"/>
      <c r="AE18" s="192"/>
      <c r="AF18" s="330"/>
      <c r="AG18" s="330"/>
      <c r="AH18" s="330"/>
      <c r="AI18" s="330"/>
      <c r="AJ18" s="330"/>
      <c r="AK18" s="330"/>
      <c r="AL18" s="330"/>
      <c r="AM18" s="330"/>
      <c r="AN18" s="384"/>
    </row>
    <row r="19" spans="1:40" s="424" customFormat="1" ht="15" customHeight="1" thickBot="1" x14ac:dyDescent="0.25">
      <c r="A19" s="419" t="s">
        <v>121</v>
      </c>
      <c r="B19" s="420" t="s">
        <v>71</v>
      </c>
      <c r="C19" s="421">
        <v>4</v>
      </c>
      <c r="D19" s="421">
        <v>22</v>
      </c>
      <c r="E19" s="421">
        <v>0</v>
      </c>
      <c r="F19" s="422">
        <v>8</v>
      </c>
      <c r="G19" s="422">
        <v>0</v>
      </c>
      <c r="H19" s="421">
        <v>0</v>
      </c>
      <c r="I19" s="422">
        <v>0</v>
      </c>
      <c r="J19" s="423">
        <f>SUM(D19,F19,H19)</f>
        <v>30</v>
      </c>
      <c r="K19" s="423">
        <f>((D19*E19)*1.5)+((F19*G19)*1)+((H19*I19)*1)</f>
        <v>0</v>
      </c>
      <c r="L19" s="131" t="s">
        <v>221</v>
      </c>
      <c r="N19" s="447" t="s">
        <v>271</v>
      </c>
      <c r="O19" s="448"/>
      <c r="P19" s="450"/>
      <c r="Q19" s="456">
        <v>2</v>
      </c>
      <c r="R19" s="449" t="s">
        <v>255</v>
      </c>
      <c r="S19" s="449"/>
      <c r="T19" s="449"/>
      <c r="U19" s="449"/>
      <c r="V19" s="450"/>
      <c r="W19" s="452"/>
      <c r="X19" s="453"/>
      <c r="Y19" s="454"/>
      <c r="Z19" s="457">
        <v>4</v>
      </c>
      <c r="AA19" s="453" t="s">
        <v>255</v>
      </c>
      <c r="AB19" s="453"/>
      <c r="AC19" s="453"/>
      <c r="AD19" s="453"/>
      <c r="AE19" s="454"/>
      <c r="AF19" s="455" t="s">
        <v>275</v>
      </c>
      <c r="AG19" s="449" t="s">
        <v>255</v>
      </c>
      <c r="AH19" s="455"/>
      <c r="AI19" s="451"/>
      <c r="AJ19" s="449"/>
      <c r="AK19" s="449"/>
      <c r="AL19" s="449"/>
      <c r="AM19" s="449"/>
      <c r="AN19" s="450"/>
    </row>
    <row r="20" spans="1:40" ht="15" customHeight="1" x14ac:dyDescent="0.2">
      <c r="A20" s="178"/>
      <c r="B20" s="411" t="s">
        <v>21</v>
      </c>
      <c r="C20" s="282">
        <f>SUM(C16:C19)</f>
        <v>7</v>
      </c>
      <c r="D20" s="282">
        <f>SUM(D16:D19)</f>
        <v>36</v>
      </c>
      <c r="E20" s="343">
        <v>0</v>
      </c>
      <c r="F20" s="282">
        <f>SUM(F16:F19)</f>
        <v>14</v>
      </c>
      <c r="G20" s="343">
        <v>0</v>
      </c>
      <c r="H20" s="282">
        <f>SUM(H16:H19)</f>
        <v>0</v>
      </c>
      <c r="I20" s="343">
        <v>0</v>
      </c>
      <c r="J20" s="412">
        <f>SUM(D20,F20,H20)</f>
        <v>50</v>
      </c>
      <c r="K20" s="412">
        <f>((D20*E20)*1.5)+((F20*G20)*1)+((H20*I20)*1)</f>
        <v>0</v>
      </c>
      <c r="L20" s="194"/>
      <c r="N20" s="443"/>
      <c r="O20" s="443"/>
      <c r="P20" s="444"/>
      <c r="Q20" s="463"/>
      <c r="R20" s="445"/>
      <c r="S20" s="445"/>
      <c r="T20" s="445"/>
      <c r="U20" s="445"/>
      <c r="V20" s="445"/>
      <c r="W20" s="445"/>
      <c r="X20" s="445"/>
      <c r="Y20" s="445"/>
      <c r="Z20" s="463"/>
      <c r="AA20" s="445"/>
      <c r="AB20" s="445"/>
      <c r="AC20" s="445"/>
      <c r="AD20" s="445"/>
      <c r="AE20" s="445"/>
      <c r="AF20" s="445"/>
      <c r="AG20" s="445"/>
      <c r="AH20" s="445"/>
      <c r="AI20" s="446"/>
      <c r="AJ20" s="446"/>
      <c r="AK20" s="446"/>
      <c r="AL20" s="446"/>
      <c r="AM20" s="446"/>
      <c r="AN20" s="446"/>
    </row>
    <row r="21" spans="1:40" ht="15" customHeight="1" thickBot="1" x14ac:dyDescent="0.25">
      <c r="A21" s="178"/>
      <c r="B21" s="281" t="s">
        <v>153</v>
      </c>
      <c r="C21" s="342">
        <f>SUM(C11,C20)</f>
        <v>15</v>
      </c>
      <c r="D21" s="342">
        <f>SUM(D11,D20)</f>
        <v>74</v>
      </c>
      <c r="E21" s="343">
        <v>0</v>
      </c>
      <c r="F21" s="342">
        <f>SUM(F11,F20)</f>
        <v>26</v>
      </c>
      <c r="G21" s="282">
        <v>0</v>
      </c>
      <c r="H21" s="342">
        <f>SUM(H11,H20)</f>
        <v>0</v>
      </c>
      <c r="I21" s="343">
        <v>0</v>
      </c>
      <c r="J21" s="425">
        <f>SUM(D21,F21,H21)</f>
        <v>100</v>
      </c>
      <c r="K21" s="425">
        <f>((D21*E21)*1.5)+((F21*G21)*1)+((H21*I21)*1)</f>
        <v>0</v>
      </c>
      <c r="L21" s="215"/>
    </row>
    <row r="22" spans="1:40" ht="15" customHeight="1" thickBot="1" x14ac:dyDescent="0.25">
      <c r="A22" s="178"/>
      <c r="B22" s="426"/>
      <c r="C22" s="427"/>
      <c r="D22" s="427"/>
      <c r="E22" s="415"/>
      <c r="F22" s="427"/>
      <c r="G22" s="414"/>
      <c r="H22" s="427"/>
      <c r="I22" s="415"/>
      <c r="J22" s="416"/>
      <c r="K22" s="416"/>
      <c r="L22" s="216"/>
      <c r="N22" s="619" t="s">
        <v>49</v>
      </c>
      <c r="O22" s="620"/>
      <c r="P22" s="620"/>
      <c r="Q22" s="620"/>
      <c r="R22" s="620"/>
      <c r="S22" s="620"/>
      <c r="T22" s="620"/>
      <c r="U22" s="620"/>
      <c r="V22" s="621"/>
      <c r="W22" s="565" t="s">
        <v>50</v>
      </c>
      <c r="X22" s="566"/>
      <c r="Y22" s="566"/>
      <c r="Z22" s="566"/>
      <c r="AA22" s="566"/>
      <c r="AB22" s="566"/>
      <c r="AC22" s="566"/>
      <c r="AD22" s="566"/>
      <c r="AE22" s="567"/>
      <c r="AF22" s="616" t="s">
        <v>75</v>
      </c>
      <c r="AG22" s="617"/>
      <c r="AH22" s="618"/>
      <c r="AI22" s="606" t="s">
        <v>74</v>
      </c>
      <c r="AJ22" s="607"/>
      <c r="AK22" s="607"/>
      <c r="AL22" s="607"/>
      <c r="AM22" s="607"/>
      <c r="AN22" s="608"/>
    </row>
    <row r="23" spans="1:40" ht="25.5" customHeight="1" x14ac:dyDescent="0.2">
      <c r="A23" s="178"/>
      <c r="B23" s="426"/>
      <c r="C23" s="427"/>
      <c r="D23" s="427"/>
      <c r="E23" s="415"/>
      <c r="F23" s="427"/>
      <c r="G23" s="414"/>
      <c r="H23" s="415"/>
      <c r="I23" s="415"/>
      <c r="J23" s="428"/>
      <c r="K23" s="429"/>
      <c r="L23" s="216"/>
      <c r="N23" s="612" t="s">
        <v>51</v>
      </c>
      <c r="O23" s="572"/>
      <c r="P23" s="573"/>
      <c r="Q23" s="574" t="s">
        <v>52</v>
      </c>
      <c r="R23" s="575"/>
      <c r="S23" s="575"/>
      <c r="T23" s="575"/>
      <c r="U23" s="575"/>
      <c r="V23" s="576"/>
      <c r="W23" s="577" t="s">
        <v>53</v>
      </c>
      <c r="X23" s="578"/>
      <c r="Y23" s="579"/>
      <c r="Z23" s="577" t="s">
        <v>54</v>
      </c>
      <c r="AA23" s="578"/>
      <c r="AB23" s="578"/>
      <c r="AC23" s="578"/>
      <c r="AD23" s="578"/>
      <c r="AE23" s="579"/>
      <c r="AF23" s="613" t="s">
        <v>80</v>
      </c>
      <c r="AG23" s="614"/>
      <c r="AH23" s="615"/>
      <c r="AI23" s="600" t="s">
        <v>55</v>
      </c>
      <c r="AJ23" s="601"/>
      <c r="AK23" s="601"/>
      <c r="AL23" s="601"/>
      <c r="AM23" s="601"/>
      <c r="AN23" s="602"/>
    </row>
    <row r="24" spans="1:40" ht="21.75" customHeight="1" x14ac:dyDescent="0.2">
      <c r="A24" s="232" t="s">
        <v>227</v>
      </c>
      <c r="B24" s="232" t="s">
        <v>228</v>
      </c>
      <c r="C24" s="233" t="s">
        <v>4</v>
      </c>
      <c r="D24" s="562" t="s">
        <v>222</v>
      </c>
      <c r="E24" s="563"/>
      <c r="F24" s="563"/>
      <c r="G24" s="563"/>
      <c r="H24" s="563"/>
      <c r="I24" s="563"/>
      <c r="J24" s="563"/>
      <c r="K24" s="563"/>
      <c r="L24" s="564"/>
      <c r="N24" s="179" t="s">
        <v>56</v>
      </c>
      <c r="O24" s="222" t="s">
        <v>58</v>
      </c>
      <c r="P24" s="223" t="s">
        <v>60</v>
      </c>
      <c r="Q24" s="590" t="s">
        <v>56</v>
      </c>
      <c r="R24" s="591"/>
      <c r="S24" s="591" t="s">
        <v>62</v>
      </c>
      <c r="T24" s="591"/>
      <c r="U24" s="591" t="s">
        <v>60</v>
      </c>
      <c r="V24" s="592"/>
      <c r="W24" s="180" t="s">
        <v>56</v>
      </c>
      <c r="X24" s="181" t="s">
        <v>58</v>
      </c>
      <c r="Y24" s="370" t="s">
        <v>60</v>
      </c>
      <c r="Z24" s="593" t="s">
        <v>56</v>
      </c>
      <c r="AA24" s="584"/>
      <c r="AB24" s="583" t="s">
        <v>62</v>
      </c>
      <c r="AC24" s="584"/>
      <c r="AD24" s="583" t="s">
        <v>60</v>
      </c>
      <c r="AE24" s="585"/>
      <c r="AF24" s="417" t="s">
        <v>72</v>
      </c>
      <c r="AG24" s="400" t="s">
        <v>73</v>
      </c>
      <c r="AH24" s="401" t="s">
        <v>9</v>
      </c>
      <c r="AI24" s="586" t="s">
        <v>56</v>
      </c>
      <c r="AJ24" s="587"/>
      <c r="AK24" s="588" t="s">
        <v>62</v>
      </c>
      <c r="AL24" s="587"/>
      <c r="AM24" s="588" t="s">
        <v>60</v>
      </c>
      <c r="AN24" s="589"/>
    </row>
    <row r="25" spans="1:40" ht="36" x14ac:dyDescent="0.2">
      <c r="A25" s="237" t="s">
        <v>229</v>
      </c>
      <c r="B25" s="418" t="s">
        <v>15</v>
      </c>
      <c r="C25" s="238"/>
      <c r="D25" s="239" t="s">
        <v>6</v>
      </c>
      <c r="E25" s="239" t="s">
        <v>7</v>
      </c>
      <c r="F25" s="240" t="s">
        <v>8</v>
      </c>
      <c r="G25" s="241" t="s">
        <v>7</v>
      </c>
      <c r="H25" s="240" t="s">
        <v>9</v>
      </c>
      <c r="I25" s="241" t="s">
        <v>10</v>
      </c>
      <c r="J25" s="242" t="s">
        <v>11</v>
      </c>
      <c r="K25" s="402" t="s">
        <v>12</v>
      </c>
      <c r="L25" s="182" t="s">
        <v>13</v>
      </c>
      <c r="N25" s="183" t="s">
        <v>63</v>
      </c>
      <c r="O25" s="184" t="s">
        <v>63</v>
      </c>
      <c r="P25" s="185" t="s">
        <v>63</v>
      </c>
      <c r="Q25" s="459" t="s">
        <v>63</v>
      </c>
      <c r="R25" s="184" t="s">
        <v>64</v>
      </c>
      <c r="S25" s="184" t="s">
        <v>63</v>
      </c>
      <c r="T25" s="184" t="s">
        <v>64</v>
      </c>
      <c r="U25" s="184" t="s">
        <v>63</v>
      </c>
      <c r="V25" s="185" t="s">
        <v>64</v>
      </c>
      <c r="W25" s="186" t="s">
        <v>63</v>
      </c>
      <c r="X25" s="187" t="s">
        <v>63</v>
      </c>
      <c r="Y25" s="188" t="s">
        <v>63</v>
      </c>
      <c r="Z25" s="464" t="s">
        <v>63</v>
      </c>
      <c r="AA25" s="187" t="s">
        <v>64</v>
      </c>
      <c r="AB25" s="187" t="s">
        <v>63</v>
      </c>
      <c r="AC25" s="187" t="s">
        <v>64</v>
      </c>
      <c r="AD25" s="187" t="s">
        <v>63</v>
      </c>
      <c r="AE25" s="188" t="s">
        <v>64</v>
      </c>
      <c r="AF25" s="247" t="s">
        <v>63</v>
      </c>
      <c r="AG25" s="248" t="s">
        <v>63</v>
      </c>
      <c r="AH25" s="249" t="s">
        <v>63</v>
      </c>
      <c r="AI25" s="250" t="s">
        <v>63</v>
      </c>
      <c r="AJ25" s="251" t="s">
        <v>64</v>
      </c>
      <c r="AK25" s="251" t="s">
        <v>63</v>
      </c>
      <c r="AL25" s="251" t="s">
        <v>64</v>
      </c>
      <c r="AM25" s="251" t="s">
        <v>63</v>
      </c>
      <c r="AN25" s="252" t="s">
        <v>64</v>
      </c>
    </row>
    <row r="26" spans="1:40" ht="23.25" customHeight="1" x14ac:dyDescent="0.2">
      <c r="A26" s="290" t="s">
        <v>187</v>
      </c>
      <c r="B26" s="273" t="s">
        <v>188</v>
      </c>
      <c r="C26" s="268"/>
      <c r="D26" s="348"/>
      <c r="E26" s="348"/>
      <c r="F26" s="348"/>
      <c r="G26" s="348"/>
      <c r="H26" s="348"/>
      <c r="I26" s="348"/>
      <c r="J26" s="348"/>
      <c r="K26" s="348"/>
      <c r="L26" s="205"/>
      <c r="N26" s="190"/>
      <c r="O26" s="191"/>
      <c r="P26" s="192"/>
      <c r="Q26" s="460"/>
      <c r="R26" s="191"/>
      <c r="S26" s="191"/>
      <c r="T26" s="191"/>
      <c r="U26" s="191"/>
      <c r="V26" s="192"/>
      <c r="W26" s="190"/>
      <c r="X26" s="191"/>
      <c r="Y26" s="192"/>
      <c r="Z26" s="460"/>
      <c r="AA26" s="191"/>
      <c r="AB26" s="191"/>
      <c r="AC26" s="191"/>
      <c r="AD26" s="191"/>
      <c r="AE26" s="192"/>
      <c r="AF26" s="383"/>
      <c r="AG26" s="330"/>
      <c r="AH26" s="384"/>
      <c r="AI26" s="206"/>
      <c r="AJ26" s="207"/>
      <c r="AK26" s="207"/>
      <c r="AL26" s="207"/>
      <c r="AM26" s="207"/>
      <c r="AN26" s="208"/>
    </row>
    <row r="27" spans="1:40" s="350" customFormat="1" ht="15" customHeight="1" x14ac:dyDescent="0.2">
      <c r="A27" s="419" t="s">
        <v>189</v>
      </c>
      <c r="B27" s="292" t="s">
        <v>190</v>
      </c>
      <c r="C27" s="349">
        <v>3</v>
      </c>
      <c r="D27" s="349">
        <v>16</v>
      </c>
      <c r="E27" s="349">
        <v>0</v>
      </c>
      <c r="F27" s="349">
        <v>6</v>
      </c>
      <c r="G27" s="349">
        <v>0</v>
      </c>
      <c r="H27" s="349">
        <v>10</v>
      </c>
      <c r="I27" s="349">
        <v>0</v>
      </c>
      <c r="J27" s="289">
        <f>SUM(D27,F27,H27)</f>
        <v>32</v>
      </c>
      <c r="K27" s="289">
        <f>((D27*E27)*1.5)+((F27*G27)*1)+((H27*I27)*1)</f>
        <v>0</v>
      </c>
      <c r="L27" s="204" t="s">
        <v>43</v>
      </c>
      <c r="N27" s="193"/>
      <c r="O27" s="194"/>
      <c r="P27" s="390" t="s">
        <v>265</v>
      </c>
      <c r="Q27" s="441">
        <v>1.5</v>
      </c>
      <c r="R27" s="195" t="s">
        <v>254</v>
      </c>
      <c r="S27" s="195"/>
      <c r="T27" s="195"/>
      <c r="U27" s="195"/>
      <c r="V27" s="196"/>
      <c r="W27" s="197"/>
      <c r="X27" s="198"/>
      <c r="Y27" s="199"/>
      <c r="Z27" s="465">
        <v>3</v>
      </c>
      <c r="AA27" s="198" t="s">
        <v>289</v>
      </c>
      <c r="AB27" s="198"/>
      <c r="AC27" s="198"/>
      <c r="AD27" s="198"/>
      <c r="AE27" s="199"/>
      <c r="AF27" s="468" t="s">
        <v>281</v>
      </c>
      <c r="AG27" s="202" t="s">
        <v>254</v>
      </c>
      <c r="AH27" s="469"/>
      <c r="AI27" s="201"/>
      <c r="AJ27" s="202"/>
      <c r="AK27" s="202"/>
      <c r="AL27" s="202"/>
      <c r="AM27" s="202"/>
      <c r="AN27" s="203"/>
    </row>
    <row r="28" spans="1:40" s="350" customFormat="1" ht="15" customHeight="1" thickBot="1" x14ac:dyDescent="0.25">
      <c r="A28" s="419" t="s">
        <v>191</v>
      </c>
      <c r="B28" s="292" t="s">
        <v>192</v>
      </c>
      <c r="C28" s="349">
        <v>4</v>
      </c>
      <c r="D28" s="349">
        <v>18</v>
      </c>
      <c r="E28" s="349">
        <v>0</v>
      </c>
      <c r="F28" s="349">
        <v>6</v>
      </c>
      <c r="G28" s="349">
        <v>0</v>
      </c>
      <c r="H28" s="349">
        <v>6</v>
      </c>
      <c r="I28" s="349">
        <v>0</v>
      </c>
      <c r="J28" s="289">
        <f>SUM(D28,F28,H28)</f>
        <v>30</v>
      </c>
      <c r="K28" s="289">
        <f>((D28*E28)*1.5)+((F28*G28)*1)+((H28*I28)*1)</f>
        <v>0</v>
      </c>
      <c r="L28" s="204" t="s">
        <v>43</v>
      </c>
      <c r="N28" s="339" t="s">
        <v>271</v>
      </c>
      <c r="O28" s="340"/>
      <c r="P28" s="391"/>
      <c r="Q28" s="461">
        <v>2</v>
      </c>
      <c r="R28" s="392" t="s">
        <v>254</v>
      </c>
      <c r="S28" s="392"/>
      <c r="T28" s="392"/>
      <c r="U28" s="392"/>
      <c r="V28" s="393"/>
      <c r="W28" s="394"/>
      <c r="X28" s="395"/>
      <c r="Y28" s="396"/>
      <c r="Z28" s="466">
        <v>4</v>
      </c>
      <c r="AA28" s="395" t="s">
        <v>289</v>
      </c>
      <c r="AB28" s="395"/>
      <c r="AC28" s="395"/>
      <c r="AD28" s="395"/>
      <c r="AE28" s="396"/>
      <c r="AF28" s="470" t="s">
        <v>275</v>
      </c>
      <c r="AG28" s="449" t="s">
        <v>254</v>
      </c>
      <c r="AH28" s="471"/>
      <c r="AI28" s="451"/>
      <c r="AJ28" s="449"/>
      <c r="AK28" s="449"/>
      <c r="AL28" s="449"/>
      <c r="AM28" s="449"/>
      <c r="AN28" s="450"/>
    </row>
    <row r="29" spans="1:40" ht="12" x14ac:dyDescent="0.2">
      <c r="A29" s="219"/>
      <c r="B29" s="411" t="s">
        <v>23</v>
      </c>
      <c r="C29" s="430">
        <f>SUM(C26:C28)</f>
        <v>7</v>
      </c>
      <c r="D29" s="430">
        <f>SUM(D26:D28)</f>
        <v>34</v>
      </c>
      <c r="E29" s="431">
        <v>0</v>
      </c>
      <c r="F29" s="430">
        <f>SUM(F26:F28)</f>
        <v>12</v>
      </c>
      <c r="G29" s="431">
        <v>0</v>
      </c>
      <c r="H29" s="430">
        <f>SUM(H26:H28)</f>
        <v>16</v>
      </c>
      <c r="I29" s="431">
        <v>0</v>
      </c>
      <c r="J29" s="425">
        <f>SUM(D29,F29,H29)</f>
        <v>62</v>
      </c>
      <c r="K29" s="425">
        <f>((D29*E29)*1.5)+((F29*G29)*1)+((H29*I29)*1)</f>
        <v>0</v>
      </c>
      <c r="L29" s="217"/>
      <c r="N29" s="178" t="s">
        <v>17</v>
      </c>
    </row>
    <row r="30" spans="1:40" ht="12.75" thickBot="1" x14ac:dyDescent="0.25">
      <c r="A30" s="219"/>
      <c r="B30" s="413"/>
      <c r="C30" s="414"/>
      <c r="D30" s="414"/>
      <c r="E30" s="415"/>
      <c r="F30" s="414"/>
      <c r="G30" s="415"/>
      <c r="H30" s="414"/>
      <c r="I30" s="415"/>
      <c r="J30" s="416"/>
      <c r="K30" s="416"/>
    </row>
    <row r="31" spans="1:40" ht="21.75" customHeight="1" x14ac:dyDescent="0.2">
      <c r="A31" s="219"/>
      <c r="B31" s="413"/>
      <c r="C31" s="414"/>
      <c r="D31" s="414"/>
      <c r="E31" s="415"/>
      <c r="F31" s="414"/>
      <c r="G31" s="415"/>
      <c r="H31" s="414"/>
      <c r="I31" s="415"/>
      <c r="J31" s="416"/>
      <c r="K31" s="416"/>
      <c r="N31" s="612" t="s">
        <v>51</v>
      </c>
      <c r="O31" s="572"/>
      <c r="P31" s="573"/>
      <c r="Q31" s="574" t="s">
        <v>52</v>
      </c>
      <c r="R31" s="575"/>
      <c r="S31" s="575"/>
      <c r="T31" s="575"/>
      <c r="U31" s="575"/>
      <c r="V31" s="576"/>
      <c r="W31" s="577" t="s">
        <v>53</v>
      </c>
      <c r="X31" s="578"/>
      <c r="Y31" s="579"/>
      <c r="Z31" s="577" t="s">
        <v>54</v>
      </c>
      <c r="AA31" s="578"/>
      <c r="AB31" s="578"/>
      <c r="AC31" s="578"/>
      <c r="AD31" s="578"/>
      <c r="AE31" s="579"/>
      <c r="AF31" s="613" t="s">
        <v>80</v>
      </c>
      <c r="AG31" s="614"/>
      <c r="AH31" s="615"/>
      <c r="AI31" s="600" t="s">
        <v>55</v>
      </c>
      <c r="AJ31" s="601"/>
      <c r="AK31" s="601"/>
      <c r="AL31" s="601"/>
      <c r="AM31" s="601"/>
      <c r="AN31" s="602"/>
    </row>
    <row r="32" spans="1:40" ht="12" x14ac:dyDescent="0.2">
      <c r="A32" s="219"/>
      <c r="B32" s="413"/>
      <c r="C32" s="414"/>
      <c r="D32" s="414"/>
      <c r="E32" s="415"/>
      <c r="F32" s="414"/>
      <c r="G32" s="415"/>
      <c r="H32" s="414"/>
      <c r="I32" s="415"/>
      <c r="J32" s="416"/>
      <c r="K32" s="416"/>
      <c r="N32" s="179" t="s">
        <v>56</v>
      </c>
      <c r="O32" s="222" t="s">
        <v>58</v>
      </c>
      <c r="P32" s="223" t="s">
        <v>60</v>
      </c>
      <c r="Q32" s="590" t="s">
        <v>56</v>
      </c>
      <c r="R32" s="591"/>
      <c r="S32" s="591" t="s">
        <v>62</v>
      </c>
      <c r="T32" s="591"/>
      <c r="U32" s="591" t="s">
        <v>60</v>
      </c>
      <c r="V32" s="592"/>
      <c r="W32" s="180" t="s">
        <v>56</v>
      </c>
      <c r="X32" s="181" t="s">
        <v>58</v>
      </c>
      <c r="Y32" s="370" t="s">
        <v>60</v>
      </c>
      <c r="Z32" s="593" t="s">
        <v>56</v>
      </c>
      <c r="AA32" s="584"/>
      <c r="AB32" s="583" t="s">
        <v>62</v>
      </c>
      <c r="AC32" s="584"/>
      <c r="AD32" s="583" t="s">
        <v>60</v>
      </c>
      <c r="AE32" s="585"/>
      <c r="AF32" s="417" t="s">
        <v>72</v>
      </c>
      <c r="AG32" s="400" t="s">
        <v>73</v>
      </c>
      <c r="AH32" s="401" t="s">
        <v>9</v>
      </c>
      <c r="AI32" s="586" t="s">
        <v>56</v>
      </c>
      <c r="AJ32" s="587"/>
      <c r="AK32" s="588" t="s">
        <v>62</v>
      </c>
      <c r="AL32" s="587"/>
      <c r="AM32" s="588" t="s">
        <v>60</v>
      </c>
      <c r="AN32" s="589"/>
    </row>
    <row r="33" spans="1:40" ht="36" x14ac:dyDescent="0.2">
      <c r="A33" s="237" t="s">
        <v>230</v>
      </c>
      <c r="B33" s="418" t="s">
        <v>193</v>
      </c>
      <c r="C33" s="238"/>
      <c r="D33" s="239" t="s">
        <v>6</v>
      </c>
      <c r="E33" s="239" t="s">
        <v>7</v>
      </c>
      <c r="F33" s="240" t="s">
        <v>8</v>
      </c>
      <c r="G33" s="241" t="s">
        <v>7</v>
      </c>
      <c r="H33" s="240" t="s">
        <v>9</v>
      </c>
      <c r="I33" s="241" t="s">
        <v>10</v>
      </c>
      <c r="J33" s="242" t="s">
        <v>11</v>
      </c>
      <c r="K33" s="402" t="s">
        <v>12</v>
      </c>
      <c r="L33" s="182" t="s">
        <v>13</v>
      </c>
      <c r="N33" s="183" t="s">
        <v>63</v>
      </c>
      <c r="O33" s="184" t="s">
        <v>63</v>
      </c>
      <c r="P33" s="185" t="s">
        <v>63</v>
      </c>
      <c r="Q33" s="459" t="s">
        <v>63</v>
      </c>
      <c r="R33" s="184" t="s">
        <v>64</v>
      </c>
      <c r="S33" s="184" t="s">
        <v>63</v>
      </c>
      <c r="T33" s="184" t="s">
        <v>64</v>
      </c>
      <c r="U33" s="184" t="s">
        <v>63</v>
      </c>
      <c r="V33" s="185" t="s">
        <v>64</v>
      </c>
      <c r="W33" s="186" t="s">
        <v>63</v>
      </c>
      <c r="X33" s="187" t="s">
        <v>63</v>
      </c>
      <c r="Y33" s="188" t="s">
        <v>63</v>
      </c>
      <c r="Z33" s="464" t="s">
        <v>63</v>
      </c>
      <c r="AA33" s="187" t="s">
        <v>64</v>
      </c>
      <c r="AB33" s="187" t="s">
        <v>63</v>
      </c>
      <c r="AC33" s="187" t="s">
        <v>64</v>
      </c>
      <c r="AD33" s="187" t="s">
        <v>63</v>
      </c>
      <c r="AE33" s="188" t="s">
        <v>64</v>
      </c>
      <c r="AF33" s="247" t="s">
        <v>63</v>
      </c>
      <c r="AG33" s="248" t="s">
        <v>63</v>
      </c>
      <c r="AH33" s="249" t="s">
        <v>63</v>
      </c>
      <c r="AI33" s="250" t="s">
        <v>63</v>
      </c>
      <c r="AJ33" s="251" t="s">
        <v>64</v>
      </c>
      <c r="AK33" s="251" t="s">
        <v>63</v>
      </c>
      <c r="AL33" s="251" t="s">
        <v>64</v>
      </c>
      <c r="AM33" s="251" t="s">
        <v>63</v>
      </c>
      <c r="AN33" s="252" t="s">
        <v>64</v>
      </c>
    </row>
    <row r="34" spans="1:40" ht="12" x14ac:dyDescent="0.2">
      <c r="A34" s="406" t="s">
        <v>194</v>
      </c>
      <c r="B34" s="407" t="s">
        <v>195</v>
      </c>
      <c r="C34" s="408"/>
      <c r="D34" s="408"/>
      <c r="E34" s="408"/>
      <c r="F34" s="409"/>
      <c r="G34" s="410"/>
      <c r="H34" s="408"/>
      <c r="I34" s="410"/>
      <c r="J34" s="410" t="s">
        <v>17</v>
      </c>
      <c r="K34" s="410" t="s">
        <v>17</v>
      </c>
      <c r="L34" s="209"/>
      <c r="N34" s="190"/>
      <c r="O34" s="191"/>
      <c r="P34" s="192"/>
      <c r="Q34" s="460"/>
      <c r="R34" s="191"/>
      <c r="S34" s="191"/>
      <c r="T34" s="191"/>
      <c r="U34" s="191"/>
      <c r="V34" s="192"/>
      <c r="W34" s="190"/>
      <c r="X34" s="191"/>
      <c r="Y34" s="192"/>
      <c r="Z34" s="460"/>
      <c r="AA34" s="191"/>
      <c r="AB34" s="191"/>
      <c r="AC34" s="191"/>
      <c r="AD34" s="191"/>
      <c r="AE34" s="192"/>
      <c r="AF34" s="383"/>
      <c r="AG34" s="330"/>
      <c r="AH34" s="384"/>
      <c r="AI34" s="206"/>
      <c r="AJ34" s="207"/>
      <c r="AK34" s="207"/>
      <c r="AL34" s="207"/>
      <c r="AM34" s="207"/>
      <c r="AN34" s="208"/>
    </row>
    <row r="35" spans="1:40" ht="12" x14ac:dyDescent="0.2">
      <c r="A35" s="301" t="s">
        <v>196</v>
      </c>
      <c r="B35" s="292" t="s">
        <v>197</v>
      </c>
      <c r="C35" s="403">
        <v>3</v>
      </c>
      <c r="D35" s="349">
        <v>8</v>
      </c>
      <c r="E35" s="349">
        <v>0</v>
      </c>
      <c r="F35" s="349">
        <v>10</v>
      </c>
      <c r="G35" s="349">
        <v>0</v>
      </c>
      <c r="H35" s="349">
        <v>12</v>
      </c>
      <c r="I35" s="349">
        <v>0</v>
      </c>
      <c r="J35" s="289">
        <f>SUM(D35,F35,H35)</f>
        <v>30</v>
      </c>
      <c r="K35" s="289">
        <f>((D35*E35)*1.5)+((F35*G35)*1)+((H35*I35)*1)</f>
        <v>0</v>
      </c>
      <c r="L35" s="204" t="s">
        <v>43</v>
      </c>
      <c r="N35" s="193">
        <v>1</v>
      </c>
      <c r="O35" s="194"/>
      <c r="P35" s="390" t="s">
        <v>262</v>
      </c>
      <c r="Q35" s="441">
        <v>1</v>
      </c>
      <c r="R35" s="195" t="s">
        <v>254</v>
      </c>
      <c r="S35" s="195"/>
      <c r="T35" s="195"/>
      <c r="U35" s="195"/>
      <c r="V35" s="196"/>
      <c r="W35" s="197"/>
      <c r="X35" s="198"/>
      <c r="Y35" s="199"/>
      <c r="Z35" s="465">
        <v>3</v>
      </c>
      <c r="AA35" s="198" t="s">
        <v>254</v>
      </c>
      <c r="AB35" s="198"/>
      <c r="AC35" s="198"/>
      <c r="AD35" s="198"/>
      <c r="AE35" s="199"/>
      <c r="AF35" s="468" t="s">
        <v>287</v>
      </c>
      <c r="AG35" s="195" t="s">
        <v>254</v>
      </c>
      <c r="AH35" s="469"/>
      <c r="AI35" s="201"/>
      <c r="AJ35" s="202"/>
      <c r="AK35" s="202"/>
      <c r="AL35" s="202"/>
      <c r="AM35" s="202"/>
      <c r="AN35" s="203"/>
    </row>
    <row r="36" spans="1:40" ht="23.25" customHeight="1" x14ac:dyDescent="0.2">
      <c r="A36" s="290" t="s">
        <v>198</v>
      </c>
      <c r="B36" s="273" t="s">
        <v>199</v>
      </c>
      <c r="C36" s="268"/>
      <c r="D36" s="348"/>
      <c r="E36" s="348"/>
      <c r="F36" s="348"/>
      <c r="G36" s="348"/>
      <c r="H36" s="348"/>
      <c r="I36" s="348"/>
      <c r="J36" s="348"/>
      <c r="K36" s="348"/>
      <c r="L36" s="205"/>
      <c r="N36" s="190"/>
      <c r="O36" s="191"/>
      <c r="P36" s="192"/>
      <c r="Q36" s="460"/>
      <c r="R36" s="191"/>
      <c r="S36" s="191"/>
      <c r="T36" s="191"/>
      <c r="U36" s="191"/>
      <c r="V36" s="192"/>
      <c r="W36" s="190"/>
      <c r="X36" s="191"/>
      <c r="Y36" s="192"/>
      <c r="Z36" s="460"/>
      <c r="AA36" s="191"/>
      <c r="AB36" s="191"/>
      <c r="AC36" s="191"/>
      <c r="AD36" s="191"/>
      <c r="AE36" s="192"/>
      <c r="AF36" s="383"/>
      <c r="AG36" s="330"/>
      <c r="AH36" s="384"/>
      <c r="AI36" s="206"/>
      <c r="AJ36" s="207"/>
      <c r="AK36" s="207"/>
      <c r="AL36" s="207"/>
      <c r="AM36" s="207"/>
      <c r="AN36" s="208"/>
    </row>
    <row r="37" spans="1:40" ht="12.75" thickBot="1" x14ac:dyDescent="0.25">
      <c r="A37" s="301" t="s">
        <v>200</v>
      </c>
      <c r="B37" s="292" t="s">
        <v>201</v>
      </c>
      <c r="C37" s="403">
        <v>3</v>
      </c>
      <c r="D37" s="349">
        <v>10</v>
      </c>
      <c r="E37" s="349">
        <v>0</v>
      </c>
      <c r="F37" s="349">
        <v>6</v>
      </c>
      <c r="G37" s="349">
        <v>0</v>
      </c>
      <c r="H37" s="349">
        <v>16</v>
      </c>
      <c r="I37" s="349">
        <v>0</v>
      </c>
      <c r="J37" s="289">
        <f>SUM(D37,F37,H37)</f>
        <v>32</v>
      </c>
      <c r="K37" s="289">
        <f>((D37*E37)*1.5)+((F37*G37)*1)+((H37*I37)*1)</f>
        <v>0</v>
      </c>
      <c r="L37" s="204" t="s">
        <v>43</v>
      </c>
      <c r="N37" s="339">
        <v>1</v>
      </c>
      <c r="O37" s="340"/>
      <c r="P37" s="391" t="s">
        <v>262</v>
      </c>
      <c r="Q37" s="461">
        <v>1</v>
      </c>
      <c r="R37" s="392" t="s">
        <v>254</v>
      </c>
      <c r="S37" s="392"/>
      <c r="T37" s="392"/>
      <c r="U37" s="392"/>
      <c r="V37" s="393"/>
      <c r="W37" s="394"/>
      <c r="X37" s="395"/>
      <c r="Y37" s="396"/>
      <c r="Z37" s="466">
        <v>3</v>
      </c>
      <c r="AA37" s="395" t="s">
        <v>254</v>
      </c>
      <c r="AB37" s="395"/>
      <c r="AC37" s="395"/>
      <c r="AD37" s="395"/>
      <c r="AE37" s="396"/>
      <c r="AF37" s="470" t="s">
        <v>287</v>
      </c>
      <c r="AG37" s="392" t="s">
        <v>254</v>
      </c>
      <c r="AH37" s="471"/>
      <c r="AI37" s="451"/>
      <c r="AJ37" s="449"/>
      <c r="AK37" s="449"/>
      <c r="AL37" s="449"/>
      <c r="AM37" s="449"/>
      <c r="AN37" s="450"/>
    </row>
    <row r="38" spans="1:40" ht="12" x14ac:dyDescent="0.2">
      <c r="A38" s="178"/>
      <c r="B38" s="411" t="s">
        <v>22</v>
      </c>
      <c r="C38" s="430">
        <f>SUM(C34:C37)</f>
        <v>6</v>
      </c>
      <c r="D38" s="430">
        <f>SUM(D34:D37)</f>
        <v>18</v>
      </c>
      <c r="E38" s="432">
        <v>0</v>
      </c>
      <c r="F38" s="430">
        <f>SUM(F34:F37)</f>
        <v>16</v>
      </c>
      <c r="G38" s="432">
        <v>0</v>
      </c>
      <c r="H38" s="430">
        <f>SUM(H34:H37)</f>
        <v>28</v>
      </c>
      <c r="I38" s="432">
        <v>0</v>
      </c>
      <c r="J38" s="425">
        <f>SUM(D38,F38,H38)</f>
        <v>62</v>
      </c>
      <c r="K38" s="425">
        <f>((D38*E38)*1.5)+(F38*G38)+(H38*I38)</f>
        <v>0</v>
      </c>
      <c r="L38" s="214"/>
    </row>
    <row r="39" spans="1:40" ht="15" customHeight="1" thickBot="1" x14ac:dyDescent="0.25">
      <c r="A39" s="178"/>
      <c r="B39" s="281" t="s">
        <v>154</v>
      </c>
      <c r="C39" s="342">
        <f>SUM(C29,C38)</f>
        <v>13</v>
      </c>
      <c r="D39" s="342">
        <f>SUM(D29,D38)</f>
        <v>52</v>
      </c>
      <c r="E39" s="343">
        <v>0</v>
      </c>
      <c r="F39" s="342">
        <f>SUM(F29,F38)</f>
        <v>28</v>
      </c>
      <c r="G39" s="282">
        <v>0</v>
      </c>
      <c r="H39" s="342">
        <f>SUM(H29,H38)</f>
        <v>44</v>
      </c>
      <c r="I39" s="343">
        <v>0</v>
      </c>
      <c r="J39" s="342">
        <f>SUM(J29,J38)</f>
        <v>124</v>
      </c>
      <c r="K39" s="342">
        <f>SUM(K29,K38)</f>
        <v>0</v>
      </c>
      <c r="L39" s="215"/>
    </row>
    <row r="40" spans="1:40" ht="37.5" customHeight="1" thickBot="1" x14ac:dyDescent="0.25">
      <c r="A40" s="178"/>
      <c r="B40" s="426"/>
      <c r="C40" s="427"/>
      <c r="D40" s="427"/>
      <c r="E40" s="415"/>
      <c r="F40" s="427"/>
      <c r="G40" s="414"/>
      <c r="H40" s="427"/>
      <c r="I40" s="415"/>
      <c r="J40" s="416"/>
      <c r="K40" s="416"/>
      <c r="L40" s="216"/>
      <c r="N40" s="619" t="s">
        <v>49</v>
      </c>
      <c r="O40" s="620"/>
      <c r="P40" s="620"/>
      <c r="Q40" s="620"/>
      <c r="R40" s="620"/>
      <c r="S40" s="620"/>
      <c r="T40" s="620"/>
      <c r="U40" s="620"/>
      <c r="V40" s="621"/>
      <c r="W40" s="565" t="s">
        <v>50</v>
      </c>
      <c r="X40" s="566"/>
      <c r="Y40" s="566"/>
      <c r="Z40" s="566"/>
      <c r="AA40" s="566"/>
      <c r="AB40" s="566"/>
      <c r="AC40" s="566"/>
      <c r="AD40" s="566"/>
      <c r="AE40" s="567"/>
      <c r="AF40" s="616" t="s">
        <v>75</v>
      </c>
      <c r="AG40" s="617"/>
      <c r="AH40" s="618"/>
      <c r="AI40" s="606" t="s">
        <v>74</v>
      </c>
      <c r="AJ40" s="607"/>
      <c r="AK40" s="607"/>
      <c r="AL40" s="607"/>
      <c r="AM40" s="607"/>
      <c r="AN40" s="608"/>
    </row>
    <row r="41" spans="1:40" ht="20.25" customHeight="1" x14ac:dyDescent="0.2">
      <c r="A41" s="178"/>
      <c r="B41" s="399"/>
      <c r="C41" s="355"/>
      <c r="H41" s="317"/>
      <c r="I41" s="317"/>
      <c r="J41" s="317"/>
      <c r="K41" s="317"/>
      <c r="N41" s="612" t="s">
        <v>51</v>
      </c>
      <c r="O41" s="572"/>
      <c r="P41" s="573"/>
      <c r="Q41" s="574" t="s">
        <v>52</v>
      </c>
      <c r="R41" s="575"/>
      <c r="S41" s="575"/>
      <c r="T41" s="575"/>
      <c r="U41" s="575"/>
      <c r="V41" s="576"/>
      <c r="W41" s="577" t="s">
        <v>53</v>
      </c>
      <c r="X41" s="578"/>
      <c r="Y41" s="579"/>
      <c r="Z41" s="577" t="s">
        <v>54</v>
      </c>
      <c r="AA41" s="578"/>
      <c r="AB41" s="578"/>
      <c r="AC41" s="578"/>
      <c r="AD41" s="578"/>
      <c r="AE41" s="579"/>
      <c r="AF41" s="613" t="s">
        <v>80</v>
      </c>
      <c r="AG41" s="614"/>
      <c r="AH41" s="615"/>
      <c r="AI41" s="600" t="s">
        <v>55</v>
      </c>
      <c r="AJ41" s="601"/>
      <c r="AK41" s="601"/>
      <c r="AL41" s="601"/>
      <c r="AM41" s="601"/>
      <c r="AN41" s="602"/>
    </row>
    <row r="42" spans="1:40" ht="15" customHeight="1" x14ac:dyDescent="0.2">
      <c r="A42" s="232" t="s">
        <v>231</v>
      </c>
      <c r="B42" s="232" t="s">
        <v>233</v>
      </c>
      <c r="C42" s="233" t="s">
        <v>4</v>
      </c>
      <c r="D42" s="562" t="s">
        <v>235</v>
      </c>
      <c r="E42" s="563"/>
      <c r="F42" s="563"/>
      <c r="G42" s="563"/>
      <c r="H42" s="563"/>
      <c r="I42" s="563"/>
      <c r="J42" s="563"/>
      <c r="K42" s="563"/>
      <c r="L42" s="564"/>
      <c r="N42" s="179" t="s">
        <v>56</v>
      </c>
      <c r="O42" s="222" t="s">
        <v>58</v>
      </c>
      <c r="P42" s="223" t="s">
        <v>60</v>
      </c>
      <c r="Q42" s="590" t="s">
        <v>56</v>
      </c>
      <c r="R42" s="591"/>
      <c r="S42" s="591" t="s">
        <v>62</v>
      </c>
      <c r="T42" s="591"/>
      <c r="U42" s="591" t="s">
        <v>60</v>
      </c>
      <c r="V42" s="592"/>
      <c r="W42" s="180" t="s">
        <v>56</v>
      </c>
      <c r="X42" s="181" t="s">
        <v>58</v>
      </c>
      <c r="Y42" s="370" t="s">
        <v>60</v>
      </c>
      <c r="Z42" s="593" t="s">
        <v>56</v>
      </c>
      <c r="AA42" s="584"/>
      <c r="AB42" s="583" t="s">
        <v>62</v>
      </c>
      <c r="AC42" s="584"/>
      <c r="AD42" s="583" t="s">
        <v>60</v>
      </c>
      <c r="AE42" s="585"/>
      <c r="AF42" s="417" t="s">
        <v>72</v>
      </c>
      <c r="AG42" s="400" t="s">
        <v>73</v>
      </c>
      <c r="AH42" s="401" t="s">
        <v>9</v>
      </c>
      <c r="AI42" s="586" t="s">
        <v>56</v>
      </c>
      <c r="AJ42" s="587"/>
      <c r="AK42" s="588" t="s">
        <v>62</v>
      </c>
      <c r="AL42" s="587"/>
      <c r="AM42" s="588" t="s">
        <v>60</v>
      </c>
      <c r="AN42" s="589"/>
    </row>
    <row r="43" spans="1:40" ht="38.25" customHeight="1" x14ac:dyDescent="0.2">
      <c r="A43" s="237" t="s">
        <v>232</v>
      </c>
      <c r="B43" s="433" t="s">
        <v>18</v>
      </c>
      <c r="C43" s="238"/>
      <c r="D43" s="239" t="s">
        <v>6</v>
      </c>
      <c r="E43" s="239" t="s">
        <v>7</v>
      </c>
      <c r="F43" s="240" t="s">
        <v>8</v>
      </c>
      <c r="G43" s="241" t="s">
        <v>7</v>
      </c>
      <c r="H43" s="240" t="s">
        <v>9</v>
      </c>
      <c r="I43" s="241" t="s">
        <v>10</v>
      </c>
      <c r="J43" s="242" t="s">
        <v>11</v>
      </c>
      <c r="K43" s="402" t="s">
        <v>12</v>
      </c>
      <c r="L43" s="182" t="s">
        <v>13</v>
      </c>
      <c r="N43" s="183" t="s">
        <v>63</v>
      </c>
      <c r="O43" s="184" t="s">
        <v>63</v>
      </c>
      <c r="P43" s="185" t="s">
        <v>63</v>
      </c>
      <c r="Q43" s="459" t="s">
        <v>63</v>
      </c>
      <c r="R43" s="184" t="s">
        <v>64</v>
      </c>
      <c r="S43" s="184" t="s">
        <v>63</v>
      </c>
      <c r="T43" s="184" t="s">
        <v>64</v>
      </c>
      <c r="U43" s="184" t="s">
        <v>63</v>
      </c>
      <c r="V43" s="185" t="s">
        <v>64</v>
      </c>
      <c r="W43" s="186" t="s">
        <v>63</v>
      </c>
      <c r="X43" s="187" t="s">
        <v>63</v>
      </c>
      <c r="Y43" s="188" t="s">
        <v>63</v>
      </c>
      <c r="Z43" s="464" t="s">
        <v>63</v>
      </c>
      <c r="AA43" s="187" t="s">
        <v>64</v>
      </c>
      <c r="AB43" s="187" t="s">
        <v>63</v>
      </c>
      <c r="AC43" s="187" t="s">
        <v>64</v>
      </c>
      <c r="AD43" s="187" t="s">
        <v>63</v>
      </c>
      <c r="AE43" s="188" t="s">
        <v>64</v>
      </c>
      <c r="AF43" s="247" t="s">
        <v>63</v>
      </c>
      <c r="AG43" s="248" t="s">
        <v>63</v>
      </c>
      <c r="AH43" s="249" t="s">
        <v>63</v>
      </c>
      <c r="AI43" s="250" t="s">
        <v>63</v>
      </c>
      <c r="AJ43" s="251" t="s">
        <v>64</v>
      </c>
      <c r="AK43" s="251" t="s">
        <v>63</v>
      </c>
      <c r="AL43" s="251" t="s">
        <v>64</v>
      </c>
      <c r="AM43" s="251" t="s">
        <v>63</v>
      </c>
      <c r="AN43" s="252" t="s">
        <v>64</v>
      </c>
    </row>
    <row r="44" spans="1:40" ht="24" x14ac:dyDescent="0.2">
      <c r="A44" s="434" t="s">
        <v>202</v>
      </c>
      <c r="B44" s="260" t="s">
        <v>203</v>
      </c>
      <c r="C44" s="268"/>
      <c r="D44" s="348"/>
      <c r="E44" s="348"/>
      <c r="F44" s="348"/>
      <c r="G44" s="348"/>
      <c r="H44" s="348"/>
      <c r="I44" s="348"/>
      <c r="J44" s="348"/>
      <c r="K44" s="348"/>
      <c r="L44" s="205"/>
      <c r="N44" s="190"/>
      <c r="O44" s="191"/>
      <c r="P44" s="192"/>
      <c r="Q44" s="460"/>
      <c r="R44" s="191"/>
      <c r="S44" s="191"/>
      <c r="T44" s="191"/>
      <c r="U44" s="191"/>
      <c r="V44" s="192"/>
      <c r="W44" s="190"/>
      <c r="X44" s="191"/>
      <c r="Y44" s="192"/>
      <c r="Z44" s="460"/>
      <c r="AA44" s="191"/>
      <c r="AB44" s="191"/>
      <c r="AC44" s="191"/>
      <c r="AD44" s="191"/>
      <c r="AE44" s="192"/>
      <c r="AF44" s="383"/>
      <c r="AG44" s="330"/>
      <c r="AH44" s="384"/>
      <c r="AI44" s="206"/>
      <c r="AJ44" s="207"/>
      <c r="AK44" s="207"/>
      <c r="AL44" s="207"/>
      <c r="AM44" s="207"/>
      <c r="AN44" s="208"/>
    </row>
    <row r="45" spans="1:40" ht="15" customHeight="1" x14ac:dyDescent="0.2">
      <c r="A45" s="435" t="s">
        <v>204</v>
      </c>
      <c r="B45" s="292" t="s">
        <v>205</v>
      </c>
      <c r="C45" s="349">
        <v>4</v>
      </c>
      <c r="D45" s="349">
        <v>8</v>
      </c>
      <c r="E45" s="349">
        <v>0</v>
      </c>
      <c r="F45" s="349">
        <v>10</v>
      </c>
      <c r="G45" s="349">
        <v>0</v>
      </c>
      <c r="H45" s="349">
        <v>12</v>
      </c>
      <c r="I45" s="349">
        <v>0</v>
      </c>
      <c r="J45" s="289">
        <f>SUM(D45,F45,H45)</f>
        <v>30</v>
      </c>
      <c r="K45" s="289">
        <f>((D45*E45)*1.5)+((F45*G45)*1)+((H45*I45)*1)</f>
        <v>0</v>
      </c>
      <c r="L45" s="204" t="s">
        <v>47</v>
      </c>
      <c r="N45" s="193" t="s">
        <v>262</v>
      </c>
      <c r="O45" s="194"/>
      <c r="P45" s="390" t="s">
        <v>262</v>
      </c>
      <c r="Q45" s="441">
        <v>2</v>
      </c>
      <c r="R45" s="195" t="s">
        <v>254</v>
      </c>
      <c r="S45" s="195"/>
      <c r="T45" s="195"/>
      <c r="U45" s="195"/>
      <c r="V45" s="196"/>
      <c r="W45" s="197"/>
      <c r="X45" s="198"/>
      <c r="Y45" s="199"/>
      <c r="Z45" s="465">
        <v>4</v>
      </c>
      <c r="AA45" s="198" t="s">
        <v>254</v>
      </c>
      <c r="AB45" s="198"/>
      <c r="AC45" s="198"/>
      <c r="AD45" s="198"/>
      <c r="AE45" s="199"/>
      <c r="AF45" s="468" t="s">
        <v>275</v>
      </c>
      <c r="AG45" s="195" t="s">
        <v>254</v>
      </c>
      <c r="AH45" s="469"/>
      <c r="AI45" s="201"/>
      <c r="AJ45" s="202"/>
      <c r="AK45" s="202"/>
      <c r="AL45" s="202"/>
      <c r="AM45" s="202"/>
      <c r="AN45" s="203"/>
    </row>
    <row r="46" spans="1:40" ht="12" x14ac:dyDescent="0.2">
      <c r="A46" s="406" t="s">
        <v>206</v>
      </c>
      <c r="B46" s="407" t="s">
        <v>207</v>
      </c>
      <c r="C46" s="408"/>
      <c r="D46" s="408"/>
      <c r="E46" s="408"/>
      <c r="F46" s="409"/>
      <c r="G46" s="410"/>
      <c r="H46" s="408"/>
      <c r="I46" s="410"/>
      <c r="J46" s="410" t="s">
        <v>17</v>
      </c>
      <c r="K46" s="410" t="s">
        <v>17</v>
      </c>
      <c r="L46" s="209"/>
      <c r="N46" s="190"/>
      <c r="O46" s="191"/>
      <c r="P46" s="192"/>
      <c r="Q46" s="460"/>
      <c r="R46" s="191"/>
      <c r="S46" s="191"/>
      <c r="T46" s="191"/>
      <c r="U46" s="191"/>
      <c r="V46" s="192"/>
      <c r="W46" s="190"/>
      <c r="X46" s="191"/>
      <c r="Y46" s="192"/>
      <c r="Z46" s="460"/>
      <c r="AA46" s="191"/>
      <c r="AB46" s="191"/>
      <c r="AC46" s="191"/>
      <c r="AD46" s="191"/>
      <c r="AE46" s="192"/>
      <c r="AF46" s="383"/>
      <c r="AG46" s="330"/>
      <c r="AH46" s="384"/>
      <c r="AI46" s="206"/>
      <c r="AJ46" s="207"/>
      <c r="AK46" s="207"/>
      <c r="AL46" s="207"/>
      <c r="AM46" s="207"/>
      <c r="AN46" s="208"/>
    </row>
    <row r="47" spans="1:40" ht="15" customHeight="1" thickBot="1" x14ac:dyDescent="0.25">
      <c r="A47" s="435" t="s">
        <v>208</v>
      </c>
      <c r="B47" s="292" t="s">
        <v>209</v>
      </c>
      <c r="C47" s="349">
        <v>4</v>
      </c>
      <c r="D47" s="349">
        <v>22</v>
      </c>
      <c r="E47" s="349">
        <v>0</v>
      </c>
      <c r="F47" s="349">
        <v>8</v>
      </c>
      <c r="G47" s="349">
        <v>0</v>
      </c>
      <c r="H47" s="349">
        <v>0</v>
      </c>
      <c r="I47" s="349">
        <v>0</v>
      </c>
      <c r="J47" s="289">
        <f>SUM(D47,F47,H47)</f>
        <v>30</v>
      </c>
      <c r="K47" s="289">
        <f>((D47*E47)*1.5)+((F47*G47)*1)+((H47*I47)*1)</f>
        <v>0</v>
      </c>
      <c r="L47" s="204" t="s">
        <v>47</v>
      </c>
      <c r="N47" s="339" t="s">
        <v>271</v>
      </c>
      <c r="O47" s="340"/>
      <c r="P47" s="391"/>
      <c r="Q47" s="461">
        <v>2</v>
      </c>
      <c r="R47" s="392" t="s">
        <v>254</v>
      </c>
      <c r="S47" s="392"/>
      <c r="T47" s="392"/>
      <c r="U47" s="392"/>
      <c r="V47" s="393"/>
      <c r="W47" s="394"/>
      <c r="X47" s="395"/>
      <c r="Y47" s="396"/>
      <c r="Z47" s="466">
        <v>4</v>
      </c>
      <c r="AA47" s="395" t="s">
        <v>254</v>
      </c>
      <c r="AB47" s="395"/>
      <c r="AC47" s="395"/>
      <c r="AD47" s="395"/>
      <c r="AE47" s="396"/>
      <c r="AF47" s="470" t="s">
        <v>275</v>
      </c>
      <c r="AG47" s="449" t="s">
        <v>254</v>
      </c>
      <c r="AH47" s="471"/>
      <c r="AI47" s="451"/>
      <c r="AJ47" s="449"/>
      <c r="AK47" s="449"/>
      <c r="AL47" s="449"/>
      <c r="AM47" s="449"/>
      <c r="AN47" s="450"/>
    </row>
    <row r="48" spans="1:40" ht="12" x14ac:dyDescent="0.2">
      <c r="A48" s="219"/>
      <c r="B48" s="411" t="s">
        <v>25</v>
      </c>
      <c r="C48" s="430">
        <f>SUM(C44:C47)</f>
        <v>8</v>
      </c>
      <c r="D48" s="430">
        <f>SUM(D44:D47)</f>
        <v>30</v>
      </c>
      <c r="E48" s="343">
        <v>0</v>
      </c>
      <c r="F48" s="430">
        <f>SUM(F44:F47)</f>
        <v>18</v>
      </c>
      <c r="G48" s="343">
        <v>0</v>
      </c>
      <c r="H48" s="430">
        <f>SUM(H44:H47)</f>
        <v>12</v>
      </c>
      <c r="I48" s="343">
        <v>0</v>
      </c>
      <c r="J48" s="412">
        <f>SUM(D48,F48,H48)</f>
        <v>60</v>
      </c>
      <c r="K48" s="412">
        <f>((D48*E48)*1.5)+((F48*G48)*1)+((H48*I48)*1)</f>
        <v>0</v>
      </c>
      <c r="L48" s="218"/>
    </row>
    <row r="49" spans="1:40" ht="12.75" thickBot="1" x14ac:dyDescent="0.25">
      <c r="A49" s="219"/>
      <c r="B49" s="413"/>
      <c r="C49" s="436"/>
      <c r="D49" s="436"/>
      <c r="E49" s="415"/>
      <c r="F49" s="436"/>
      <c r="G49" s="415"/>
      <c r="H49" s="436"/>
      <c r="I49" s="415"/>
      <c r="J49" s="416"/>
      <c r="K49" s="416"/>
      <c r="L49" s="219"/>
    </row>
    <row r="50" spans="1:40" ht="26.25" customHeight="1" x14ac:dyDescent="0.2">
      <c r="A50" s="219"/>
      <c r="B50" s="413"/>
      <c r="C50" s="436"/>
      <c r="D50" s="436"/>
      <c r="E50" s="415"/>
      <c r="F50" s="436"/>
      <c r="G50" s="415"/>
      <c r="H50" s="436"/>
      <c r="I50" s="415"/>
      <c r="J50" s="416"/>
      <c r="K50" s="416"/>
      <c r="L50" s="219"/>
      <c r="N50" s="612" t="s">
        <v>51</v>
      </c>
      <c r="O50" s="572"/>
      <c r="P50" s="573"/>
      <c r="Q50" s="574" t="s">
        <v>52</v>
      </c>
      <c r="R50" s="575"/>
      <c r="S50" s="575"/>
      <c r="T50" s="575"/>
      <c r="U50" s="575"/>
      <c r="V50" s="576"/>
      <c r="W50" s="577" t="s">
        <v>53</v>
      </c>
      <c r="X50" s="578"/>
      <c r="Y50" s="579"/>
      <c r="Z50" s="577" t="s">
        <v>54</v>
      </c>
      <c r="AA50" s="578"/>
      <c r="AB50" s="578"/>
      <c r="AC50" s="578"/>
      <c r="AD50" s="578"/>
      <c r="AE50" s="579"/>
      <c r="AF50" s="613" t="s">
        <v>80</v>
      </c>
      <c r="AG50" s="614"/>
      <c r="AH50" s="615"/>
      <c r="AI50" s="600" t="s">
        <v>55</v>
      </c>
      <c r="AJ50" s="601"/>
      <c r="AK50" s="601"/>
      <c r="AL50" s="601"/>
      <c r="AM50" s="601"/>
      <c r="AN50" s="602"/>
    </row>
    <row r="51" spans="1:40" ht="15" customHeight="1" x14ac:dyDescent="0.2">
      <c r="A51" s="437"/>
      <c r="B51" s="438"/>
      <c r="C51" s="315"/>
      <c r="D51" s="315"/>
      <c r="E51" s="315"/>
      <c r="F51" s="315"/>
      <c r="G51" s="315"/>
      <c r="H51" s="315"/>
      <c r="I51" s="315"/>
      <c r="J51" s="439"/>
      <c r="K51" s="439"/>
      <c r="N51" s="179" t="s">
        <v>56</v>
      </c>
      <c r="O51" s="222" t="s">
        <v>58</v>
      </c>
      <c r="P51" s="223" t="s">
        <v>60</v>
      </c>
      <c r="Q51" s="590" t="s">
        <v>56</v>
      </c>
      <c r="R51" s="591"/>
      <c r="S51" s="591" t="s">
        <v>62</v>
      </c>
      <c r="T51" s="591"/>
      <c r="U51" s="591" t="s">
        <v>60</v>
      </c>
      <c r="V51" s="592"/>
      <c r="W51" s="180" t="s">
        <v>56</v>
      </c>
      <c r="X51" s="181" t="s">
        <v>58</v>
      </c>
      <c r="Y51" s="370" t="s">
        <v>60</v>
      </c>
      <c r="Z51" s="593" t="s">
        <v>56</v>
      </c>
      <c r="AA51" s="584"/>
      <c r="AB51" s="583" t="s">
        <v>62</v>
      </c>
      <c r="AC51" s="584"/>
      <c r="AD51" s="583" t="s">
        <v>60</v>
      </c>
      <c r="AE51" s="585"/>
      <c r="AF51" s="417" t="s">
        <v>72</v>
      </c>
      <c r="AG51" s="400" t="s">
        <v>73</v>
      </c>
      <c r="AH51" s="401" t="s">
        <v>9</v>
      </c>
      <c r="AI51" s="586" t="s">
        <v>56</v>
      </c>
      <c r="AJ51" s="587"/>
      <c r="AK51" s="588" t="s">
        <v>62</v>
      </c>
      <c r="AL51" s="587"/>
      <c r="AM51" s="588" t="s">
        <v>60</v>
      </c>
      <c r="AN51" s="589"/>
    </row>
    <row r="52" spans="1:40" ht="36" x14ac:dyDescent="0.2">
      <c r="A52" s="237" t="s">
        <v>234</v>
      </c>
      <c r="B52" s="418" t="s">
        <v>19</v>
      </c>
      <c r="C52" s="306"/>
      <c r="D52" s="306" t="s">
        <v>6</v>
      </c>
      <c r="E52" s="306" t="s">
        <v>7</v>
      </c>
      <c r="F52" s="307" t="s">
        <v>8</v>
      </c>
      <c r="G52" s="308" t="s">
        <v>7</v>
      </c>
      <c r="H52" s="307" t="s">
        <v>9</v>
      </c>
      <c r="I52" s="308" t="s">
        <v>10</v>
      </c>
      <c r="J52" s="309" t="s">
        <v>11</v>
      </c>
      <c r="K52" s="307" t="s">
        <v>12</v>
      </c>
      <c r="L52" s="182" t="s">
        <v>13</v>
      </c>
      <c r="N52" s="183" t="s">
        <v>63</v>
      </c>
      <c r="O52" s="184" t="s">
        <v>63</v>
      </c>
      <c r="P52" s="185" t="s">
        <v>63</v>
      </c>
      <c r="Q52" s="459" t="s">
        <v>63</v>
      </c>
      <c r="R52" s="184" t="s">
        <v>64</v>
      </c>
      <c r="S52" s="184" t="s">
        <v>63</v>
      </c>
      <c r="T52" s="184" t="s">
        <v>64</v>
      </c>
      <c r="U52" s="184" t="s">
        <v>63</v>
      </c>
      <c r="V52" s="185" t="s">
        <v>64</v>
      </c>
      <c r="W52" s="186" t="s">
        <v>63</v>
      </c>
      <c r="X52" s="187" t="s">
        <v>63</v>
      </c>
      <c r="Y52" s="188" t="s">
        <v>63</v>
      </c>
      <c r="Z52" s="464" t="s">
        <v>63</v>
      </c>
      <c r="AA52" s="187" t="s">
        <v>64</v>
      </c>
      <c r="AB52" s="187" t="s">
        <v>63</v>
      </c>
      <c r="AC52" s="187" t="s">
        <v>64</v>
      </c>
      <c r="AD52" s="187" t="s">
        <v>63</v>
      </c>
      <c r="AE52" s="188" t="s">
        <v>64</v>
      </c>
      <c r="AF52" s="247" t="s">
        <v>63</v>
      </c>
      <c r="AG52" s="248" t="s">
        <v>63</v>
      </c>
      <c r="AH52" s="249" t="s">
        <v>63</v>
      </c>
      <c r="AI52" s="250" t="s">
        <v>63</v>
      </c>
      <c r="AJ52" s="251" t="s">
        <v>64</v>
      </c>
      <c r="AK52" s="251" t="s">
        <v>63</v>
      </c>
      <c r="AL52" s="251" t="s">
        <v>64</v>
      </c>
      <c r="AM52" s="251" t="s">
        <v>63</v>
      </c>
      <c r="AN52" s="252" t="s">
        <v>64</v>
      </c>
    </row>
    <row r="53" spans="1:40" ht="21.75" customHeight="1" x14ac:dyDescent="0.2">
      <c r="A53" s="434" t="s">
        <v>210</v>
      </c>
      <c r="B53" s="407" t="s">
        <v>211</v>
      </c>
      <c r="C53" s="268"/>
      <c r="D53" s="268" t="s">
        <v>17</v>
      </c>
      <c r="E53" s="348"/>
      <c r="F53" s="268"/>
      <c r="G53" s="348"/>
      <c r="H53" s="268" t="s">
        <v>17</v>
      </c>
      <c r="I53" s="348"/>
      <c r="J53" s="348"/>
      <c r="K53" s="348"/>
      <c r="L53" s="205"/>
      <c r="N53" s="190"/>
      <c r="O53" s="191"/>
      <c r="P53" s="192"/>
      <c r="Q53" s="460"/>
      <c r="R53" s="191"/>
      <c r="S53" s="191"/>
      <c r="T53" s="191"/>
      <c r="U53" s="191"/>
      <c r="V53" s="192"/>
      <c r="W53" s="190"/>
      <c r="X53" s="191"/>
      <c r="Y53" s="192"/>
      <c r="Z53" s="460"/>
      <c r="AA53" s="191"/>
      <c r="AB53" s="191"/>
      <c r="AC53" s="191"/>
      <c r="AD53" s="191"/>
      <c r="AE53" s="192"/>
      <c r="AF53" s="383"/>
      <c r="AG53" s="330"/>
      <c r="AH53" s="384"/>
      <c r="AI53" s="206"/>
      <c r="AJ53" s="207"/>
      <c r="AK53" s="207"/>
      <c r="AL53" s="207"/>
      <c r="AM53" s="207"/>
      <c r="AN53" s="208"/>
    </row>
    <row r="54" spans="1:40" s="350" customFormat="1" ht="15" customHeight="1" x14ac:dyDescent="0.2">
      <c r="A54" s="435" t="s">
        <v>212</v>
      </c>
      <c r="B54" s="301" t="s">
        <v>213</v>
      </c>
      <c r="C54" s="349">
        <v>4</v>
      </c>
      <c r="D54" s="349">
        <v>16</v>
      </c>
      <c r="E54" s="349">
        <v>0</v>
      </c>
      <c r="F54" s="349">
        <v>8</v>
      </c>
      <c r="G54" s="349">
        <v>0</v>
      </c>
      <c r="H54" s="349">
        <v>6</v>
      </c>
      <c r="I54" s="349">
        <v>0</v>
      </c>
      <c r="J54" s="289">
        <f>SUM(D54,F54,H54)</f>
        <v>30</v>
      </c>
      <c r="K54" s="289">
        <f>((D54*E54)*1.5)+((F54*G54)*1)+((H54*I54)*1)</f>
        <v>0</v>
      </c>
      <c r="L54" s="204" t="s">
        <v>47</v>
      </c>
      <c r="N54" s="193"/>
      <c r="O54" s="194" t="s">
        <v>265</v>
      </c>
      <c r="P54" s="390"/>
      <c r="Q54" s="441">
        <v>2.5</v>
      </c>
      <c r="R54" s="195" t="s">
        <v>254</v>
      </c>
      <c r="S54" s="195"/>
      <c r="T54" s="195"/>
      <c r="U54" s="195"/>
      <c r="V54" s="196"/>
      <c r="W54" s="197"/>
      <c r="X54" s="198"/>
      <c r="Y54" s="199"/>
      <c r="Z54" s="465">
        <v>4</v>
      </c>
      <c r="AA54" s="198" t="s">
        <v>254</v>
      </c>
      <c r="AB54" s="198"/>
      <c r="AC54" s="198"/>
      <c r="AD54" s="198"/>
      <c r="AE54" s="199"/>
      <c r="AF54" s="468" t="s">
        <v>288</v>
      </c>
      <c r="AG54" s="202" t="s">
        <v>254</v>
      </c>
      <c r="AH54" s="469"/>
      <c r="AI54" s="201"/>
      <c r="AJ54" s="202"/>
      <c r="AK54" s="202"/>
      <c r="AL54" s="202"/>
      <c r="AM54" s="202"/>
      <c r="AN54" s="203"/>
    </row>
    <row r="55" spans="1:40" ht="15" customHeight="1" x14ac:dyDescent="0.2">
      <c r="A55" s="434" t="s">
        <v>214</v>
      </c>
      <c r="B55" s="440" t="s">
        <v>215</v>
      </c>
      <c r="C55" s="268"/>
      <c r="D55" s="337"/>
      <c r="E55" s="337"/>
      <c r="F55" s="337"/>
      <c r="G55" s="269"/>
      <c r="H55" s="337"/>
      <c r="I55" s="337"/>
      <c r="J55" s="269"/>
      <c r="K55" s="269"/>
      <c r="L55" s="213"/>
      <c r="N55" s="190"/>
      <c r="O55" s="191"/>
      <c r="P55" s="192"/>
      <c r="Q55" s="460"/>
      <c r="R55" s="191"/>
      <c r="S55" s="191"/>
      <c r="T55" s="191"/>
      <c r="U55" s="191"/>
      <c r="V55" s="192"/>
      <c r="W55" s="190"/>
      <c r="X55" s="191"/>
      <c r="Y55" s="192"/>
      <c r="Z55" s="460"/>
      <c r="AA55" s="191"/>
      <c r="AB55" s="191"/>
      <c r="AC55" s="191"/>
      <c r="AD55" s="191"/>
      <c r="AE55" s="192"/>
      <c r="AF55" s="383"/>
      <c r="AG55" s="330"/>
      <c r="AH55" s="384"/>
      <c r="AI55" s="206"/>
      <c r="AJ55" s="207"/>
      <c r="AK55" s="207"/>
      <c r="AL55" s="207"/>
      <c r="AM55" s="207"/>
      <c r="AN55" s="208"/>
    </row>
    <row r="56" spans="1:40" ht="15" customHeight="1" thickBot="1" x14ac:dyDescent="0.25">
      <c r="A56" s="435" t="s">
        <v>216</v>
      </c>
      <c r="B56" s="301" t="s">
        <v>217</v>
      </c>
      <c r="C56" s="349">
        <v>4</v>
      </c>
      <c r="D56" s="349">
        <v>10</v>
      </c>
      <c r="E56" s="349">
        <v>0</v>
      </c>
      <c r="F56" s="349">
        <v>14</v>
      </c>
      <c r="G56" s="349">
        <v>0</v>
      </c>
      <c r="H56" s="349">
        <v>6</v>
      </c>
      <c r="I56" s="349">
        <v>0</v>
      </c>
      <c r="J56" s="289">
        <f>SUM(D56,F56,H56)</f>
        <v>30</v>
      </c>
      <c r="K56" s="289">
        <f>((D56*E56)*1.5)+((F56*G56)*1)+((H56*I56)*1)</f>
        <v>0</v>
      </c>
      <c r="L56" s="204" t="s">
        <v>47</v>
      </c>
      <c r="N56" s="339"/>
      <c r="O56" s="340"/>
      <c r="P56" s="391" t="s">
        <v>271</v>
      </c>
      <c r="Q56" s="461">
        <v>2</v>
      </c>
      <c r="R56" s="392" t="s">
        <v>254</v>
      </c>
      <c r="S56" s="392"/>
      <c r="T56" s="392"/>
      <c r="U56" s="392"/>
      <c r="V56" s="393"/>
      <c r="W56" s="394"/>
      <c r="X56" s="395"/>
      <c r="Y56" s="396"/>
      <c r="Z56" s="466">
        <v>4</v>
      </c>
      <c r="AA56" s="395" t="s">
        <v>254</v>
      </c>
      <c r="AB56" s="395"/>
      <c r="AC56" s="395"/>
      <c r="AD56" s="395"/>
      <c r="AE56" s="396"/>
      <c r="AF56" s="470" t="s">
        <v>275</v>
      </c>
      <c r="AG56" s="449" t="s">
        <v>254</v>
      </c>
      <c r="AH56" s="471"/>
      <c r="AI56" s="451"/>
      <c r="AJ56" s="449"/>
      <c r="AK56" s="449"/>
      <c r="AL56" s="449"/>
      <c r="AM56" s="449"/>
      <c r="AN56" s="450"/>
    </row>
    <row r="57" spans="1:40" ht="15" customHeight="1" x14ac:dyDescent="0.2">
      <c r="A57" s="219"/>
      <c r="B57" s="411" t="s">
        <v>24</v>
      </c>
      <c r="C57" s="430">
        <f>SUM(C53:C56)</f>
        <v>8</v>
      </c>
      <c r="D57" s="430">
        <f>SUM(D53:D56)</f>
        <v>26</v>
      </c>
      <c r="E57" s="343">
        <v>0</v>
      </c>
      <c r="F57" s="430">
        <f>SUM(F53:F56)</f>
        <v>22</v>
      </c>
      <c r="G57" s="343">
        <v>0</v>
      </c>
      <c r="H57" s="430">
        <f>SUM(H53:H56)</f>
        <v>12</v>
      </c>
      <c r="I57" s="343">
        <v>0</v>
      </c>
      <c r="J57" s="425">
        <f>SUM(D57,F57,H57)</f>
        <v>60</v>
      </c>
      <c r="K57" s="425">
        <f>((D57*E57)*1.5)+((F57*G57)*1)+((H57*I57)*1)</f>
        <v>0</v>
      </c>
      <c r="L57" s="218"/>
    </row>
    <row r="58" spans="1:40" ht="12" x14ac:dyDescent="0.2">
      <c r="A58" s="178"/>
      <c r="B58" s="281" t="s">
        <v>173</v>
      </c>
      <c r="C58" s="342">
        <f>SUM(C48,C57)</f>
        <v>16</v>
      </c>
      <c r="D58" s="342">
        <f>SUM(D48,D57)</f>
        <v>56</v>
      </c>
      <c r="E58" s="343">
        <v>0</v>
      </c>
      <c r="F58" s="342">
        <f>SUM(F48,F57)</f>
        <v>40</v>
      </c>
      <c r="G58" s="310">
        <v>0</v>
      </c>
      <c r="H58" s="342">
        <f>SUM(H48,H57)</f>
        <v>24</v>
      </c>
      <c r="I58" s="343">
        <v>0</v>
      </c>
      <c r="J58" s="342">
        <f>SUM(J48,J57)</f>
        <v>120</v>
      </c>
      <c r="K58" s="342">
        <f>SUM(K48,K57)</f>
        <v>0</v>
      </c>
      <c r="L58" s="194"/>
    </row>
    <row r="59" spans="1:40" s="219" customFormat="1" ht="15" customHeight="1" x14ac:dyDescent="0.2">
      <c r="A59" s="178"/>
      <c r="B59" s="178"/>
      <c r="C59" s="317"/>
      <c r="D59" s="317"/>
      <c r="E59" s="317"/>
      <c r="F59" s="317"/>
      <c r="G59" s="317"/>
      <c r="H59" s="317"/>
      <c r="I59" s="317"/>
      <c r="J59" s="317"/>
      <c r="K59" s="317"/>
      <c r="L59" s="178"/>
    </row>
    <row r="60" spans="1:40" ht="12.75" customHeight="1" x14ac:dyDescent="0.2">
      <c r="A60" s="311"/>
      <c r="B60" s="312" t="s">
        <v>253</v>
      </c>
      <c r="C60" s="363">
        <f>C21+C39+C58</f>
        <v>44</v>
      </c>
      <c r="D60" s="363">
        <f>D21+D39+D58</f>
        <v>182</v>
      </c>
      <c r="E60" s="363">
        <v>0</v>
      </c>
      <c r="F60" s="363">
        <f>F21+F39+F58</f>
        <v>94</v>
      </c>
      <c r="G60" s="363">
        <v>0</v>
      </c>
      <c r="H60" s="363">
        <f>H21+H39+H58</f>
        <v>68</v>
      </c>
      <c r="I60" s="363">
        <v>0</v>
      </c>
      <c r="J60" s="363">
        <f>J21+J39+J58</f>
        <v>344</v>
      </c>
      <c r="K60" s="363">
        <f>K21+K39+K58</f>
        <v>0</v>
      </c>
      <c r="L60" s="220"/>
    </row>
  </sheetData>
  <mergeCells count="105">
    <mergeCell ref="W3:AE3"/>
    <mergeCell ref="AF3:AH3"/>
    <mergeCell ref="AI3:AN3"/>
    <mergeCell ref="N4:P4"/>
    <mergeCell ref="Q4:V4"/>
    <mergeCell ref="W4:Y4"/>
    <mergeCell ref="Z4:AE4"/>
    <mergeCell ref="AF4:AH4"/>
    <mergeCell ref="AI4:AN4"/>
    <mergeCell ref="N3:V3"/>
    <mergeCell ref="N13:P13"/>
    <mergeCell ref="Q13:V13"/>
    <mergeCell ref="W13:Y13"/>
    <mergeCell ref="Z13:AE13"/>
    <mergeCell ref="AF13:AH13"/>
    <mergeCell ref="AI13:AN13"/>
    <mergeCell ref="AB5:AC5"/>
    <mergeCell ref="AD5:AE5"/>
    <mergeCell ref="AI5:AJ5"/>
    <mergeCell ref="AK5:AL5"/>
    <mergeCell ref="AM5:AN5"/>
    <mergeCell ref="Q5:R5"/>
    <mergeCell ref="S5:T5"/>
    <mergeCell ref="U5:V5"/>
    <mergeCell ref="Z5:AA5"/>
    <mergeCell ref="AB14:AC14"/>
    <mergeCell ref="AD14:AE14"/>
    <mergeCell ref="AI14:AJ14"/>
    <mergeCell ref="AK14:AL14"/>
    <mergeCell ref="AM14:AN14"/>
    <mergeCell ref="Q14:R14"/>
    <mergeCell ref="S14:T14"/>
    <mergeCell ref="U14:V14"/>
    <mergeCell ref="Z14:AA14"/>
    <mergeCell ref="W22:AE22"/>
    <mergeCell ref="AF22:AH22"/>
    <mergeCell ref="AI22:AN22"/>
    <mergeCell ref="N23:P23"/>
    <mergeCell ref="Q23:V23"/>
    <mergeCell ref="W23:Y23"/>
    <mergeCell ref="Z23:AE23"/>
    <mergeCell ref="AF23:AH23"/>
    <mergeCell ref="AI23:AN23"/>
    <mergeCell ref="N22:V22"/>
    <mergeCell ref="N31:P31"/>
    <mergeCell ref="Q31:V31"/>
    <mergeCell ref="W31:Y31"/>
    <mergeCell ref="Z31:AE31"/>
    <mergeCell ref="AF31:AH31"/>
    <mergeCell ref="AI31:AN31"/>
    <mergeCell ref="AB24:AC24"/>
    <mergeCell ref="AD24:AE24"/>
    <mergeCell ref="AI24:AJ24"/>
    <mergeCell ref="AK24:AL24"/>
    <mergeCell ref="AM24:AN24"/>
    <mergeCell ref="Q24:R24"/>
    <mergeCell ref="S24:T24"/>
    <mergeCell ref="U24:V24"/>
    <mergeCell ref="Z24:AA24"/>
    <mergeCell ref="AB32:AC32"/>
    <mergeCell ref="AD32:AE32"/>
    <mergeCell ref="AI32:AJ32"/>
    <mergeCell ref="AK32:AL32"/>
    <mergeCell ref="AM32:AN32"/>
    <mergeCell ref="Q32:R32"/>
    <mergeCell ref="S32:T32"/>
    <mergeCell ref="U32:V32"/>
    <mergeCell ref="Z32:AA32"/>
    <mergeCell ref="S42:T42"/>
    <mergeCell ref="U42:V42"/>
    <mergeCell ref="Z42:AA42"/>
    <mergeCell ref="W40:AE40"/>
    <mergeCell ref="AF40:AH40"/>
    <mergeCell ref="AI40:AN40"/>
    <mergeCell ref="N41:P41"/>
    <mergeCell ref="Q41:V41"/>
    <mergeCell ref="W41:Y41"/>
    <mergeCell ref="Z41:AE41"/>
    <mergeCell ref="AF41:AH41"/>
    <mergeCell ref="AI41:AN41"/>
    <mergeCell ref="N40:V40"/>
    <mergeCell ref="D5:L5"/>
    <mergeCell ref="D24:L24"/>
    <mergeCell ref="D42:L42"/>
    <mergeCell ref="AB51:AC51"/>
    <mergeCell ref="AD51:AE51"/>
    <mergeCell ref="AI51:AJ51"/>
    <mergeCell ref="AK51:AL51"/>
    <mergeCell ref="AM51:AN51"/>
    <mergeCell ref="Q51:R51"/>
    <mergeCell ref="S51:T51"/>
    <mergeCell ref="U51:V51"/>
    <mergeCell ref="Z51:AA51"/>
    <mergeCell ref="N50:P50"/>
    <mergeCell ref="Q50:V50"/>
    <mergeCell ref="W50:Y50"/>
    <mergeCell ref="Z50:AE50"/>
    <mergeCell ref="AF50:AH50"/>
    <mergeCell ref="AI50:AN50"/>
    <mergeCell ref="AB42:AC42"/>
    <mergeCell ref="AD42:AE42"/>
    <mergeCell ref="AI42:AJ42"/>
    <mergeCell ref="AK42:AL42"/>
    <mergeCell ref="AM42:AN42"/>
    <mergeCell ref="Q42:R42"/>
  </mergeCells>
  <phoneticPr fontId="3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DU CAPES CHIMIE</vt:lpstr>
      <vt:lpstr>DU CAPES PHYSIQUE</vt:lpstr>
      <vt:lpstr>DU 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a-gaschet</dc:creator>
  <cp:lastModifiedBy>Brigitte Leger</cp:lastModifiedBy>
  <cp:lastPrinted>2026-02-27T12:00:03Z</cp:lastPrinted>
  <dcterms:created xsi:type="dcterms:W3CDTF">2025-10-08T15:25:12Z</dcterms:created>
  <dcterms:modified xsi:type="dcterms:W3CDTF">2026-06-26T08:34:16Z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2025-09-21T00:00:00Z</vt:filetime>
  </property>
  <property fmtid="{D5CDD505-2E9C-101B-9397-08002B2CF9AE}" pid="3" name="Creator">
    <vt:lpwstr>Microsoft® Excel® LTSC</vt:lpwstr>
  </property>
  <property fmtid="{D5CDD505-2E9C-101B-9397-08002B2CF9AE}" pid="4" name="LastSaved">
    <vt:filetime>2025-10-08T00:00:00Z</vt:filetime>
  </property>
  <property fmtid="{D5CDD505-2E9C-101B-9397-08002B2CF9AE}" pid="5" name="Producer">
    <vt:lpwstr>Microsoft® Excel® LTSC</vt:lpwstr>
  </property>
</Properties>
</file>